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spphafs16\users$\MCigankova\settings\Plocha\Redukovaná revize Koncepce- materiál na vládu\"/>
    </mc:Choice>
  </mc:AlternateContent>
  <xr:revisionPtr revIDLastSave="0" documentId="13_ncr:1_{79C4801B-A639-4137-971B-1554CA269A4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trategická oblast č. 1" sheetId="1" r:id="rId1"/>
    <sheet name="Strategická oblast č. 2" sheetId="2" r:id="rId2"/>
    <sheet name="Strategická oblast č. 3" sheetId="7" r:id="rId3"/>
    <sheet name="Strategická oblast č. 4" sheetId="8" r:id="rId4"/>
    <sheet name="Strategická oblast č. 5" sheetId="3" r:id="rId5"/>
    <sheet name="Strategická oblast č. 6" sheetId="6" r:id="rId6"/>
    <sheet name="Strategická oblast č. 7" sheetId="4" r:id="rId7"/>
    <sheet name="Strategická oblast č. 8" sheetId="9" r:id="rId8"/>
    <sheet name="Sumář" sheetId="10" r:id="rId9"/>
  </sheets>
  <definedNames>
    <definedName name="_xlnm._FilterDatabase" localSheetId="0" hidden="1">'Strategická oblast č. 1'!$A$2:$L$12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D5" i="10"/>
  <c r="D12" i="10" s="1"/>
  <c r="L11" i="7"/>
  <c r="N9" i="6"/>
  <c r="M9" i="6"/>
  <c r="L9" i="6"/>
  <c r="F12" i="10" l="1"/>
  <c r="E12" i="10"/>
  <c r="C12" i="10"/>
  <c r="L7" i="9"/>
  <c r="N7" i="6" l="1"/>
  <c r="N3" i="6"/>
  <c r="M3" i="8"/>
  <c r="M11" i="1"/>
  <c r="L6" i="9"/>
  <c r="N9" i="9"/>
  <c r="M3" i="9"/>
  <c r="L3" i="9"/>
  <c r="N3" i="9" s="1"/>
  <c r="N5" i="4"/>
  <c r="N3" i="4"/>
  <c r="M10" i="6"/>
  <c r="L10" i="6"/>
  <c r="N10" i="6" s="1"/>
  <c r="M8" i="6"/>
  <c r="L8" i="6"/>
  <c r="N8" i="6" s="1"/>
  <c r="M6" i="6"/>
  <c r="L6" i="6"/>
  <c r="L3" i="6"/>
  <c r="K5" i="3"/>
  <c r="M5" i="3" s="1"/>
  <c r="L6" i="8"/>
  <c r="K6" i="8"/>
  <c r="M6" i="8" s="1"/>
  <c r="L5" i="8"/>
  <c r="K5" i="8"/>
  <c r="M5" i="8" s="1"/>
  <c r="L4" i="8"/>
  <c r="K4" i="8"/>
  <c r="M4" i="8" s="1"/>
  <c r="L10" i="7"/>
  <c r="N10" i="7" s="1"/>
  <c r="M9" i="7"/>
  <c r="L9" i="7"/>
  <c r="N9" i="7" s="1"/>
  <c r="L8" i="7"/>
  <c r="N8" i="7" s="1"/>
  <c r="L7" i="7"/>
  <c r="N7" i="7" s="1"/>
  <c r="M6" i="7"/>
  <c r="L6" i="7"/>
  <c r="N6" i="7" s="1"/>
  <c r="M5" i="7"/>
  <c r="L5" i="7"/>
  <c r="N5" i="7" s="1"/>
  <c r="M3" i="7"/>
  <c r="L3" i="7"/>
  <c r="K8" i="2"/>
  <c r="M8" i="2" s="1"/>
  <c r="L7" i="2"/>
  <c r="K7" i="2"/>
  <c r="M7" i="2" s="1"/>
  <c r="L5" i="2"/>
  <c r="L10" i="1"/>
  <c r="K10" i="1"/>
  <c r="M10" i="1" s="1"/>
  <c r="L9" i="1"/>
  <c r="K9" i="1"/>
  <c r="M9" i="1" s="1"/>
  <c r="L7" i="1"/>
  <c r="K7" i="1"/>
  <c r="M7" i="1" s="1"/>
  <c r="L6" i="1"/>
  <c r="K6" i="1"/>
  <c r="M6" i="1" s="1"/>
  <c r="L5" i="1"/>
  <c r="K5" i="1"/>
  <c r="M5" i="1" s="1"/>
  <c r="L4" i="1"/>
  <c r="K4" i="1"/>
  <c r="M4" i="1" s="1"/>
  <c r="L3" i="1"/>
  <c r="K3" i="1"/>
  <c r="M3" i="1" s="1"/>
  <c r="L11" i="6" l="1"/>
  <c r="N6" i="6"/>
  <c r="N11" i="6" s="1"/>
  <c r="K8" i="8"/>
  <c r="M8" i="8"/>
  <c r="N11" i="7"/>
  <c r="K9" i="2"/>
  <c r="M9" i="2"/>
  <c r="M12" i="1"/>
  <c r="L9" i="9"/>
  <c r="K12" i="1"/>
</calcChain>
</file>

<file path=xl/sharedStrings.xml><?xml version="1.0" encoding="utf-8"?>
<sst xmlns="http://schemas.openxmlformats.org/spreadsheetml/2006/main" count="407" uniqueCount="270">
  <si>
    <t>Specifický cíl</t>
  </si>
  <si>
    <t>Opatření</t>
  </si>
  <si>
    <t>Indikátor pro specifický cíl</t>
  </si>
  <si>
    <t>Popis opatření</t>
  </si>
  <si>
    <t>Kritérium splnění</t>
  </si>
  <si>
    <t>Nová výstroj pro příslušníky VS ČR</t>
  </si>
  <si>
    <t>Revize výcvikových témat</t>
  </si>
  <si>
    <t>Detekce mobilních telefonů</t>
  </si>
  <si>
    <t xml:space="preserve">Ve spolupráci s Českou zemědělskou univerzitou Praha a na základě jejich grantu, izolovat specifický pach mobilního telefonu, zefektivnit výcvik služebních psů. </t>
  </si>
  <si>
    <t>5 postupně vycvičených psů</t>
  </si>
  <si>
    <t>Gestor, spolupráce</t>
  </si>
  <si>
    <t>Zpracovaná analýza</t>
  </si>
  <si>
    <t>OIaEUF, OI, OS</t>
  </si>
  <si>
    <t>Zpracovaná žádost</t>
  </si>
  <si>
    <t>OI, OZS</t>
  </si>
  <si>
    <t>Realizace penologického výzkumu</t>
  </si>
  <si>
    <t>OK</t>
  </si>
  <si>
    <t>OVaJS</t>
  </si>
  <si>
    <t>OVVaT</t>
  </si>
  <si>
    <t>Výzkumná zpráva</t>
  </si>
  <si>
    <t>Metodika</t>
  </si>
  <si>
    <t>Bude prohlubována dosavadní dobrá a zavedená spolupráce. Jmenované bezpečnostní sbory jsou pro VS ČR významným zdrojem informací  v oblasti testování na přítomnost návykových látek a jejich metabolitů v organismu.</t>
  </si>
  <si>
    <t>Bude prohlubována dosavadní dobrá a zavedená spolupráce. Jmenované bezpečnostní sbory jsou pro VS ČR významným zdrojem informací  jak v oblasti návykových látek (forma, způsoby distribuce), tak v oblasti nových technologií pro jejich detekci.</t>
  </si>
  <si>
    <t xml:space="preserve">Budou kontaktována odborná pracoviště (zejména z oblasti toxikologie) k projednání možností spolupráce na dalších výzkumných projektech s cílem získat dostatek validních a aktuálních dat, která jsou nutným předpokladem  k nastavování účinných opatření zabraňujících průniku drog do věznic a jejich zneužívání vězněnými osobami. </t>
  </si>
  <si>
    <t>Naplňování koncepcí u vybraných skupin vězněných osob</t>
  </si>
  <si>
    <t>Rozšíření nabídky o minimálně jeden nový program a zvýšení počtu absolventů o 100 osob</t>
  </si>
  <si>
    <t>Změna systému a rozšíření nabídky učebních oborů ve smyslu uplatnitelnosti na trhu práce</t>
  </si>
  <si>
    <t>SOU, MŠMT</t>
  </si>
  <si>
    <t>Zlepšení propojení peni a postpenitenciární péče a podpora reintegrace odsouzených</t>
  </si>
  <si>
    <t>Vytvoření a implementace nových specializovaných programů s využitím zahraničních zkušeností.</t>
  </si>
  <si>
    <t>OZS</t>
  </si>
  <si>
    <t>Zpřístupnění rehabilitační péče pro vězněné osoby v rámci VS ČR</t>
  </si>
  <si>
    <t>Realizace stanoveného počtu přednášek, exkurzí</t>
  </si>
  <si>
    <t xml:space="preserve">Jednoduchý průzkum aktuálních potřeb lékařů VS ČR (výběr témat), vytypování vhodné zdr./eduk. instituce a výběr expertů, realizace přednášky/semináře pro vězeňské lékaře. </t>
  </si>
  <si>
    <t>Seznámení studentů lékařských fakult s problematikou vězeňského lékařství formou přednášky/semináře, prezentace typických kazuistik, prohlídky zdravotnických zařízení VS ČR.</t>
  </si>
  <si>
    <t xml:space="preserve">Průzkum objemu požadované péče a druhů požadované péče. Návrh požadované kapacity a vybavení rehabilitačního oddělení, včetně personálních potřeb. </t>
  </si>
  <si>
    <t xml:space="preserve">Stanovení specifických opatření podle typu onemocnění a potenciálu pro epidemické šíření  v kontextu zkušeností s pandemií COVID-19 a možností účinné intervence.  </t>
  </si>
  <si>
    <t>Definice vnitřních a vnějších standardů</t>
  </si>
  <si>
    <t>Zpracovaný návrh předpisu předložený Ministerstvu pro místní rozvoj</t>
  </si>
  <si>
    <t>SDV 2023-2025 v mil.Kč</t>
  </si>
  <si>
    <t>OZS + OJ Brno/OJ Praha Pankrác</t>
  </si>
  <si>
    <t>OE, OJ</t>
  </si>
  <si>
    <t>OVVaT, OIaEUF</t>
  </si>
  <si>
    <t>OI, OZS, OIaEUF</t>
  </si>
  <si>
    <t>Podaná žádost</t>
  </si>
  <si>
    <t>0,1</t>
  </si>
  <si>
    <t>0,05</t>
  </si>
  <si>
    <t xml:space="preserve">Strategická oblast č. 1 - Odborné zacházení </t>
  </si>
  <si>
    <t>Strategická oblast č. 2 - Bezpečnost</t>
  </si>
  <si>
    <t>Strategická oblast č. 3 - Protidrogová politika</t>
  </si>
  <si>
    <t>Strategická oblast č. 4 - Zdravotnictví</t>
  </si>
  <si>
    <t>Strategická oblast č. 5 - Ekonomika</t>
  </si>
  <si>
    <t>Strategická oblast č. 6 - Personalistika</t>
  </si>
  <si>
    <t>Strategická oblast č. 7 -Informatika</t>
  </si>
  <si>
    <t>Strategická oblast č. 8 - Servisní činnosti</t>
  </si>
  <si>
    <t>Náklady celkem v mil. Kč</t>
  </si>
  <si>
    <t xml:space="preserve">K ověřování efektivity jednotlivých léčebných programů a intervencí budou sloužit data, která budou získána spoluprací s Institutem pro kriminologii a sociální prevenci na studii zaměřené na návaznost penitenciární a postpenitenciární péče o odsouzené uživatele drog. Role VS ČR bude spočívat ve výběru respondentů, administraci diagnostických nástrojů, koordinaci sběru dat ve věznicích atp. </t>
  </si>
  <si>
    <t>Analyzovat vypsané výzvy a na jejich základě zpracovat projektovou žádost.</t>
  </si>
  <si>
    <t>Bude určeno obsahem výzvy, předpoklad hrazení z rozpočtových  prostředků VS ČR nebo z projektu</t>
  </si>
  <si>
    <t>Analýza</t>
  </si>
  <si>
    <t>Realizace pilotního projektu</t>
  </si>
  <si>
    <t>Používání v rutinním provozu</t>
  </si>
  <si>
    <t>Rutinní provoz informačních systémů a technologií k zajištění zdravotních služeb</t>
  </si>
  <si>
    <t xml:space="preserve">Porovnání druhovosti a materiálního složení výstrojních součástek </t>
  </si>
  <si>
    <t>1.1.1  Zavedení moderního přístupu k vybraným skupinám vězněných osob</t>
  </si>
  <si>
    <t>1.1.2  Rozšíření nabídky a počtu absolventů standardizovaných programů</t>
  </si>
  <si>
    <t>1.2.1  Rozšíření portfolia učebních oborů</t>
  </si>
  <si>
    <t>1.2.1.1  Zápis učebních oborů "H" do rejstříku škol</t>
  </si>
  <si>
    <t>2.1.1  Rekonstrukce vnější a vnitřní bezpečnosti ve vybraných věznicích</t>
  </si>
  <si>
    <t>2.1.2  Modernizace a obměna výzbroje a výstroje</t>
  </si>
  <si>
    <t>2.1.4  Eliminace nepovolených věcí ve věznicích</t>
  </si>
  <si>
    <t>2.1.1.1  Rekonstrukce vnějších bezpečnostních prvků ve Věznici Horní Slavkov</t>
  </si>
  <si>
    <t xml:space="preserve">2.1.2.1  Realizace nákupu moderních univerzálních přileb s balistickou a protiúderovou ochranou </t>
  </si>
  <si>
    <t>2.1.3.1  Evaluace zpracovaných postupů při střelecké přípravě, výcviku sebeobrany, eskort nebezpečných osob, jednotky pod jednotným velením</t>
  </si>
  <si>
    <t>2.1.4.1  Výcvik služebních psů k detekci mobilních telefonů ve vězeňském prostředí</t>
  </si>
  <si>
    <t>3.1.1  Zkvalitnění systému testování na zneužití návykových látek</t>
  </si>
  <si>
    <t xml:space="preserve">3.1.2  Odhalování průniku a distribuce návykových látek </t>
  </si>
  <si>
    <t>3.1.2.1  Optimalizace rozsahu služební kynologie</t>
  </si>
  <si>
    <t>4.1.1  Spolupráce s lékařskými fakultami a vědeckými institucemi</t>
  </si>
  <si>
    <t>4.1.1.1  Transfer "know-how" do vězeňského zdravotnictví</t>
  </si>
  <si>
    <t>Náklady specifického cíle v mil.Kč</t>
  </si>
  <si>
    <t xml:space="preserve">Zvýšení zaměstnanosti o 2 % </t>
  </si>
  <si>
    <t>Časová osa plnění</t>
  </si>
  <si>
    <t>Poznámky</t>
  </si>
  <si>
    <t>Náklady specifického cíle v mil. Kč</t>
  </si>
  <si>
    <t>Náklady specifického cíle v mil Kč</t>
  </si>
  <si>
    <t>Strategický cíl č. 6.1  
Aktivní personální politika</t>
  </si>
  <si>
    <t>Strategický cíl č. 6.3
Podpora penologického výzkumu</t>
  </si>
  <si>
    <t>6.1.1  Příprava podkladů pro optimalizaci pracovních a služebních míst ve VS ČR</t>
  </si>
  <si>
    <t>Strategický cíl č. 7.1
Elektronizace vězeňství</t>
  </si>
  <si>
    <t>V případě změny typu učebního oboru z méně náročné kategorie "E" do náročnější skupiny "H" podat na Ministerstvo školství, mládeže a tělovýchovy oznámení změn ve školském rejstříku.</t>
  </si>
  <si>
    <t>Provedený zápis příslušného ministerstva</t>
  </si>
  <si>
    <t>Pilotní projekt bude řešen z rozpočtových prostředků VS ČR</t>
  </si>
  <si>
    <t xml:space="preserve">ŘOPers, ředitel AVS, ŘOIaEUF, ŘOL </t>
  </si>
  <si>
    <t>ŘOPers, ředitel AVS</t>
  </si>
  <si>
    <t xml:space="preserve">ŘOPers, ředitelé odborů, ředitelé OJ </t>
  </si>
  <si>
    <t>ŘOPers, ŘOPráv , ředitelé odborů</t>
  </si>
  <si>
    <t>ředitel OVaJS, OIaEUF, OJ Horní Slavkov</t>
  </si>
  <si>
    <t>ředitel OVaJS, OIaEUF, OJ Stráž pod Ralskem</t>
  </si>
  <si>
    <t>ředitel OVaJS, AVS, regionální ředitelé</t>
  </si>
  <si>
    <t xml:space="preserve">ŘOPers, ředitel OVVaT, ředitel OJ </t>
  </si>
  <si>
    <t>OIaEUF, Stavební úřad MSp</t>
  </si>
  <si>
    <t>Aktualizace nejméně jednoho programu; rozšíření nabídky o nejméně jeden nový program</t>
  </si>
  <si>
    <r>
      <t>Navýšení zaměstnanosti o 2 % oproti stavu v roc</t>
    </r>
    <r>
      <rPr>
        <sz val="11"/>
        <rFont val="Times New Roman"/>
        <family val="1"/>
        <charset val="238"/>
      </rPr>
      <t>e 2021</t>
    </r>
  </si>
  <si>
    <t>Ukončené projekty</t>
  </si>
  <si>
    <t xml:space="preserve">Vybraná lokalita, studie proveditelnosti </t>
  </si>
  <si>
    <t>Schválené metodiky, aplikace postupů v praxi</t>
  </si>
  <si>
    <t xml:space="preserve">Rozšíření speciální protidrogové kynologie do dalších dvou organizačních jednotek </t>
  </si>
  <si>
    <t xml:space="preserve">Realizace dvou přednášek expertem v daném oboru </t>
  </si>
  <si>
    <t>Zpracovaná strategie</t>
  </si>
  <si>
    <t>Krytí z rozpočtu VS ČR</t>
  </si>
  <si>
    <t>Strategická oblat</t>
  </si>
  <si>
    <t>Číslo</t>
  </si>
  <si>
    <t>Odborné zacházení</t>
  </si>
  <si>
    <t>Celková finanční náročnost v mil. Kč</t>
  </si>
  <si>
    <t>Ne</t>
  </si>
  <si>
    <t>Protidrogová politika</t>
  </si>
  <si>
    <t>Zdravotnictví</t>
  </si>
  <si>
    <t>Ekonomika</t>
  </si>
  <si>
    <t>Personalistika</t>
  </si>
  <si>
    <t>Informatika</t>
  </si>
  <si>
    <t>Servisní činnosti</t>
  </si>
  <si>
    <t>C e l k e m</t>
  </si>
  <si>
    <t>Ano</t>
  </si>
  <si>
    <t>75</t>
  </si>
  <si>
    <t>z rozpočtů OL v letech 2023 - 2025</t>
  </si>
  <si>
    <t>Nekryto v rozpočtu VS ČR/ VS ČR musí nalézt zdroje</t>
  </si>
  <si>
    <t>Poznámka k financování</t>
  </si>
  <si>
    <t>Bude kryto rozpočtem OI</t>
  </si>
  <si>
    <t>Ekologizace zařízení</t>
  </si>
  <si>
    <t>Bezpečnost</t>
  </si>
  <si>
    <t>Výdaje původní Revize Koncepce 2025</t>
  </si>
  <si>
    <t>Aplikace do praxe nejméně jednoho nového standardizovaného programu</t>
  </si>
  <si>
    <t>Dalších 100  absolventů; zpráva pro vedení VS ČR</t>
  </si>
  <si>
    <t>1.2.2.1  Vyhledávání nových příležitostí k navýšení počtu zaměstnaných odsouzených</t>
  </si>
  <si>
    <t xml:space="preserve">Primárně věznice budou při volné kapacitě usilovat o zvýšení zaměstnanosti u současných zaměstnavatelů. V případě volné kapacity budou oslovovat potencionálně možné zaměstnavatele. </t>
  </si>
  <si>
    <t>1.3.1  Zajištění sytémového propojení peni a postpenitenciární péče</t>
  </si>
  <si>
    <t>1.3.2  Podpora reintegrace odsouzených</t>
  </si>
  <si>
    <t>1.3.1.1  Navázání spolupráce mezi MSp a MPSV</t>
  </si>
  <si>
    <t>2.1.3  Zefektivnění služební a profesní přípravy příslušníků VS ČR</t>
  </si>
  <si>
    <t>2.1.1.2  Rekonstrukce vnějších bezpečnostních prvků ve Věznici Stráž pod Ralskem</t>
  </si>
  <si>
    <t>I. etapa rekonstrukce vnějšího oplocení.</t>
  </si>
  <si>
    <t>Výstavba nového ohrazení včetně vybudování nových inženýrských sítí.</t>
  </si>
  <si>
    <t xml:space="preserve">Postupná obměna stávajících balistických a protiúderových přileb za jednotnou balistickou přilbu s protiúderovou ochranou navýšením počtu v 35 OJ jak pro jednotku pod jednotným velením, tak i pro eskorty nebezpečných osob. </t>
  </si>
  <si>
    <t>Evaluované postupy budou vydány ve vnitřním předpisu s následným zavedením nových postupů do praxe.</t>
  </si>
  <si>
    <t>Vyhodnocení investiční akce včetně kolaudace</t>
  </si>
  <si>
    <t>Zavedení do praxe</t>
  </si>
  <si>
    <t>1.2.2  Rozšíření možnosti zaměstnávání</t>
  </si>
  <si>
    <t>1.3.3  Rozšiřování konceptu Otevřených věznic</t>
  </si>
  <si>
    <t>1.1.2.1  Realizace pilotáže a standardizace nejméně jednoho nového standardizovaného programu</t>
  </si>
  <si>
    <t>Rozšíření nabídky standardizovaných programů do věznic, v nichž tyto programy nebyly dosud poskytovány ve standardním režimu (počet OJ, resp. počet míst i v rámci jedné věznice).</t>
  </si>
  <si>
    <t>Vybrání vhodné lokality, zpracování studie proveditelnosti a zahájení projektové přípravy.</t>
  </si>
  <si>
    <t xml:space="preserve">Strategický cíl č. 3.2
Podpora výzkumu a ověřování efektivity intervencí  </t>
  </si>
  <si>
    <t>Zapojení VS ČR do výzkumného šetření, ze kterého vyplynou doporučení k zefektivnění testování na přítomnost návykových látek a navázání spolupráce s dalšími výzkumnými pracovišti</t>
  </si>
  <si>
    <t>Závěrečná zpráva</t>
  </si>
  <si>
    <t>Zkvalitnění systému rozšířením speciální protidrogové kynologie do dalších OJ a využití poznatků ostatních bezpečnostních sborů v oblasti odhalování distribuce návykových látek</t>
  </si>
  <si>
    <t>3.2.2.1  Spolupráce s odbornými pracovišti a společnostmi působícími v dané oblasti</t>
  </si>
  <si>
    <t>Zapojení VS ČR do výzkumných šetření, ze kterých vyplynou doporučení ke zlepšení péče o vězněné osoby se závislostním chováním</t>
  </si>
  <si>
    <t xml:space="preserve">Na oblast zneužívání návykových látek vězněnými osobami bude zaměřena spolupráce s Ústavem soudního lékařství a toxikologie 1. LF UK a Všeobecnou fakultní nemocnicí v Praze na výzkumném projektu - odhalování syntetických kanabinoidů a jejich metabolitů v tělních tekutinách, jehož výstupem bude metodika využitelná zejména pro potřeby VS ČR v oblasti detekování nových syntetických drog v biologickém materiálu (tělních tekutinách). Role VS ČR bude spočívat ve sběru vzorků moče pro toxikologické analýzy, ověřování nových testovacích metod atp. </t>
  </si>
  <si>
    <t>3.1.2.2  Analýza poznatků a metod ostatních bezpečnostních sborů v oblasti odhalování distribuce návykových látek  s cílem postupného využití v praxi VS ČR</t>
  </si>
  <si>
    <t>Strategický cíl č. 4.1
Podpora zvyšování odbornosti zdravotnických pracovníků a zlepšení zdravotní péče</t>
  </si>
  <si>
    <t>4.1.1.2  Seznámení studentů lékařských fakult s vězeňským zdravotnictvím</t>
  </si>
  <si>
    <t>3 exkurze do zdravotnických zařízení VS ČR</t>
  </si>
  <si>
    <t>4.1.2  Podpora prevence šíření infekčních nemocí</t>
  </si>
  <si>
    <t>4.1.3  Systémové řešení rehabilitační péče pro vězněné osoby</t>
  </si>
  <si>
    <t>Implementace vybraných protiepidemických opatření</t>
  </si>
  <si>
    <t>4.1.2.1  Zpracování strategie prevence šíření respiračních nákaz ve VS ČR</t>
  </si>
  <si>
    <t>4.1.3.1  Zpracování analýzy systémového řešení rehabilitační péče o vězněné osoby</t>
  </si>
  <si>
    <t>Strategický cíl č. 5.1
Čerpání finačních prostředků z EU/FM</t>
  </si>
  <si>
    <t>5.1.1  Čerpání finančních zdrojů z Integrovaného regionálního operačního programu</t>
  </si>
  <si>
    <t>5.1.1.1  Zpracování projektové žádosti</t>
  </si>
  <si>
    <t>5.1.2.1  Zpracování projektové žádosti</t>
  </si>
  <si>
    <t>Případná spoluúčast není kryta rozpočtem VS ČR</t>
  </si>
  <si>
    <t>5.1.2  Čerpání finančních zdrojů z Operačního programu Zaměstnanost plus</t>
  </si>
  <si>
    <t>Zkvalitnění systému rozšířením o novou testovací techniku. Nově přijaté vnitřní normy</t>
  </si>
  <si>
    <t>3.2.2  Podpora výzkumů v oblasti  návykových látek a jejich zneužívání vězněnými osobami</t>
  </si>
  <si>
    <t>3.2.1  Podpora výzkumů v oblasti  závislostního chování a zacházení s uživateli návykových látek ve vězeňském prostředí</t>
  </si>
  <si>
    <t xml:space="preserve">Strategický cíl č. 1.2   
Zajištění funkčního systému vzdělávání vězněných osob a zvýšení skutečné zaměstnanosti odsouzených </t>
  </si>
  <si>
    <t>Strategický cíl č. 1.3
Systémová podpora penitenciární a postpenitenciární péče</t>
  </si>
  <si>
    <t>Strategický cíl č. 2.1 
Zvýšení bezpečnosti</t>
  </si>
  <si>
    <t>6.1.2.1  Realizace pilotního projektu a případná realizace návrhů změn souvisejících právních předpisů</t>
  </si>
  <si>
    <t>6.3.1  Zřízení výzkumného penologického oddělení v rámci VS ČR</t>
  </si>
  <si>
    <t xml:space="preserve">Strategický cíl č. 3.1                                                                                                                                                                                                                                                                                                                                                                                                                                                                                                                 Prevence průniku a zneužívání návykových látek          </t>
  </si>
  <si>
    <t>Strategický cíl č. 6.2                                                                                                                                                                                                                                                                                                                                                                                                                                                                                                        Zkvalitnění právního a materiálně technického zajištění</t>
  </si>
  <si>
    <t>6.2.1  Rozvoj a zkvalitnění materiálně technického zajištění AVS</t>
  </si>
  <si>
    <t>6.2.2  Zefektivnění právních činností</t>
  </si>
  <si>
    <t>Akceptace podkladového materiálu ze strany MSp a jeho postupné zohlednění v rámci přípravy systemizací služebních a pracovních míst pro vládu</t>
  </si>
  <si>
    <t>Odbory GŘ VS ČR zpracují analýzy služebních a pracovních činností po jednotlivých úsecích včetně nastavení kritérií a normativů pro tyto činnosti. Souhrnný materiál bude předložen MSp.</t>
  </si>
  <si>
    <t>Předložení finálního materiálu ke schválení MSp</t>
  </si>
  <si>
    <t>6.1.2  Příprava na možné zeslužebnění vybraných pracovních pozic zaměstnanců odborného zacházení ve vězeňství</t>
  </si>
  <si>
    <t>Realizovat pilotní projekt v souladu s platným nařízením generálního ředitele VS ČR o vzdělávání zaměstnanců VS ČR, cílem tohoto pilotního projektu bude vytvoření vyrovnávacího kurzu, který by měl  zajistit osvojení znalostí a dovedností služební problematiky pro plynulý přechod vybrané skupiny odborných zaměstnaců do služebního poměru.</t>
  </si>
  <si>
    <t>Vyhodnocení pilotního projektu a návrh dalšího postupu</t>
  </si>
  <si>
    <t>V důsledku vybudování výcvikového a vzdělávacího centra dojde k celkovému navýšení vzdělávacích kapacit AVS v průměru o 50 účastníků kurzů týdně, zvyšující se počet účastníků kurzů povede k vyšším nárokům na stravovací a ubytovací služby. Po realizaci zateplení budovy dojde k úspoře energie 325 MWh/rok, úspora finančních nákladů na energie po realizaci bude min. 510 000,- Kč/rok</t>
  </si>
  <si>
    <t>6.2.1.1  Výstavba nového stravovacího zařízení</t>
  </si>
  <si>
    <t>Vybudování nového stravovacího zařízení AVS s cílem zbavit se závislosti na soukromém dodavateli stravovacích služeb (nejistota poskytování stravování v budoucnosti, závislost na jediném možném dodavateli v regionu včetně stále rostoucích plateb za poskytované stravovací služby) a zvýšení kvality stravy a kultury stravování.</t>
  </si>
  <si>
    <t>Předání stavby do užívání (kolaudace)</t>
  </si>
  <si>
    <t>6.3.1.1  Zahájení činnosti nového oddělení v rámci AVS</t>
  </si>
  <si>
    <t>Zohlednění systémového fungování právních činností ve vnitřním předpisu VS ČR</t>
  </si>
  <si>
    <t>6.2.2.1  Revize právních činností zajišťovaných odborem právním a dalšími úseky GŘ VS ČR</t>
  </si>
  <si>
    <t>Posouzení právních činností, které je nutné realizovat pro zajištění kvalitních výstupů jednotlivých odborů GŘ VS ČR v souladu s platnou legislativou.</t>
  </si>
  <si>
    <t>Schválení příslušných vnitřních předpisů</t>
  </si>
  <si>
    <t xml:space="preserve">6.3.2 Přenos výstupů výzkumného penologického oddělení do osnov vzdělávání zaměstnanců v AVS </t>
  </si>
  <si>
    <t>Aktualizace osnov vzdělávání zaměstnanců v AVS</t>
  </si>
  <si>
    <t>6.3.2.1 Rozšíření základní odborné přípravy a kurzů celoživotního vzdělávání o výstupy penologického výzkumu</t>
  </si>
  <si>
    <t>Rutinní provoz informačních systémů a technologií k zajištění vybraných práv a povinností vězněných osob</t>
  </si>
  <si>
    <t>7.1.1 Digitalizace vybraných práv vězněných osob</t>
  </si>
  <si>
    <t>Bude kryto rozpočtem OI a ze zdrojů EU/FM</t>
  </si>
  <si>
    <t>Využití telemedicíny pro komunikaci s jinými poskytovateli zdravotních služeb  (např. videohovory).</t>
  </si>
  <si>
    <t>Rozšířit současné výstrojní součástky o nové s využitím nových funkčních materiálů, které zajistí lepší komfort nošení.</t>
  </si>
  <si>
    <t>Strategický cíl č. 8.1  
Zkvalitnění správy stavebně technického vybavení věznic, modernizace hospodářských technologií a materiálního vybavení</t>
  </si>
  <si>
    <t xml:space="preserve">Snížení energetické náročnosti budov a efektivní systém nakládání s odpady  </t>
  </si>
  <si>
    <t>Realizace projektů u OJ Praha Pankrác.</t>
  </si>
  <si>
    <t>Ukončeno výběrové řízení, probíhají přípravné a projekční práce, následná realizace fáze I</t>
  </si>
  <si>
    <t>Ekologizace energetických zdrojů v OJ Nové Sedlo, Kynšperk nad Ohří, Všehrdy, Ostrov a Jiřice</t>
  </si>
  <si>
    <t>8.1.1  Stanovení standardů vnitřních a vnějších vězeňských zařízení</t>
  </si>
  <si>
    <t>Spolupráce výzkumného penologického oddělení s pedagogy AVS s cílem vypracování sylabů pro základní odbornou přípravu a rozšiřující a specializační kurzy pro zaměstnance VS ČR.</t>
  </si>
  <si>
    <t>Zefektivnění digitální komunikace se zdravotnickými technologiemi a přístroji s využitím jednoho systému.</t>
  </si>
  <si>
    <t>Strategický cíl č. 1.1
Zavedení moderního a diferencovaného přístupu k vězněným osobám</t>
  </si>
  <si>
    <t>1.1.2.2  Zvýšení počtu úspěšných absolventů standardizovaného programu</t>
  </si>
  <si>
    <t xml:space="preserve">1.3.2.1  Realizace projektových aktivit Programu Spravedlnost </t>
  </si>
  <si>
    <t>2.1.2.2 Rozšíření vybavení příslušníků novými výstrojními součástkami (min. 30% obnova materiálového složení výstrojních součástek)</t>
  </si>
  <si>
    <t>7.1.2  Zavedení nového moderního medicínského systému umožňujícího digitální komunikaci s novými lékařskými přístroji a ostatními zdravotnickými zařízeními</t>
  </si>
  <si>
    <t>Výstavba nebo rekonstrukce nových bezpečnostních prvků ve dvou OJ</t>
  </si>
  <si>
    <t>V rámci optimalizace rozsahu služební kynologie ve VS ČR budou učiněny potřebné kroky vedoucí ke zřízení úseku speciální protidrogové služební kynologie v dalších minimálně dvou věznicích, ve kterých v současné době není speciální kynologie zavedena. Jedná se o pořízení, výcvik a určení kategorie minimálně pro dva služební psy a dva psovody. Cílem je zajištění možnosti kontinuálního využití takto vycvičených psů pro každodenní potřebu příslušných OJ.</t>
  </si>
  <si>
    <t>3.2.1.2  Realizace výzkumného šetření cíleného na zjištění efektivity zacházení s vězněnými uživateli návykových látek ve 13 OJ</t>
  </si>
  <si>
    <t>3.2.1.1  Realizace výzkumného šetření cíleného na zjištění prevalence užívání návykových látek v populaci vězněných osob v 35 OJ</t>
  </si>
  <si>
    <t>3.2.2.2  Podpora výzkumů v oblasti testování na přítomnost nových syntetických drog ve 4 OJ</t>
  </si>
  <si>
    <t>Získání validních a aktuálních dat z oblasti prevalence užívání návykových látek vězni bude v dalším období realizace Koncepce vězeňství 2025 zajištěno zejména spoluprací s Národním monitorovacím střediskem pro drogy a závislosti na realizaci dalších vln dotazníkové studie provedené na reprezentativním vzorku populace odsouzených. Role VS ČR bude spočívat ve výběru reprezentativního vzorku a v organizaci, zajištění podmínek pro sběr dat ve věznicích atp.</t>
  </si>
  <si>
    <t>6.1.1.1  Stanovení optimálních počtů zaměstnanců a příslušníků nutných k zajištění  činností v OJ a VS ČR jako celku</t>
  </si>
  <si>
    <t>Definovat obecně technické požadavky na stavby VS ČR včetně implementace provozně technických a dispozičních požadavků na komplexní uspořádání funkčních celků areálů OJ.</t>
  </si>
  <si>
    <t>ředitel OVaJS, ČZU, vybrané OJ</t>
  </si>
  <si>
    <t>1.3.3.1  Realizace studie proveditelnosti a zahájení projektové přípravy vybudování otevřené věznice v nejméně jedné vybrané lokalitě</t>
  </si>
  <si>
    <t>OVVaT, OIaEUF, MSp, NNO</t>
  </si>
  <si>
    <t>OK, Policie ČR, Celní správa ČR</t>
  </si>
  <si>
    <t>OVVaT, OJ, IKSP</t>
  </si>
  <si>
    <t>OVVaT, Národní monitorovací středisko pro drogy a závislosti</t>
  </si>
  <si>
    <t>OVVaT, OZS, OJ, Ústav soudního lékařství, Všeobecná fakultní nemocnice v Praze</t>
  </si>
  <si>
    <t>OZS, OJ</t>
  </si>
  <si>
    <t>OIaEUF, OVVaT, OI</t>
  </si>
  <si>
    <t>7.1.1.1  Realizace pilotního provozu k umísťování a přemísťování vězněných osob a jeho následný rutinní provoz</t>
  </si>
  <si>
    <t>OI, OVVaT, OL</t>
  </si>
  <si>
    <t>8.1.1.1  Zpracovat návrh předpisu ke specifikaci staveb VS ČR</t>
  </si>
  <si>
    <t>OL, EED, OJ Praha Pankrác</t>
  </si>
  <si>
    <t>OL, EED, vybrané OJ</t>
  </si>
  <si>
    <t>Aktualizace osnov kurzů AVS</t>
  </si>
  <si>
    <t xml:space="preserve">Využití moderních informačních systémů k zajištění plnění právních předpisů při umisťování a přemisťování vězněných osob (eliminace korupčních rizik). </t>
  </si>
  <si>
    <t>Krytí ze zdrojů VS ČR v roce 2023 v mil. Kč</t>
  </si>
  <si>
    <t>Kryto v rámci SDV 2024 - 2025 v mil. Kč</t>
  </si>
  <si>
    <t>ředitel OVaJS, OL, OP, Opráv</t>
  </si>
  <si>
    <t>OL, OIaEUF, Opráv</t>
  </si>
  <si>
    <t>Výdaje revidované Koncepce 2025</t>
  </si>
  <si>
    <t>sda</t>
  </si>
  <si>
    <t>3.1.1.1  Analýza poznatků a metod ostatních bezpečnostních sborů v oblasti zneužívání návykových látek s cílem postupného využití v praxi VS ČR</t>
  </si>
  <si>
    <t>8.1.2 Snižování energetické náročnosti budov OJ a zefektivnění nakládání s odpady</t>
  </si>
  <si>
    <t>8.1.2.1 EPC, fáze I</t>
  </si>
  <si>
    <t>8.1.2.2 Ekologizace energetických zdrojů</t>
  </si>
  <si>
    <t>Zápis z jednání 2x ročně</t>
  </si>
  <si>
    <t>Cíle bez finanční náročnosti</t>
  </si>
  <si>
    <t xml:space="preserve">7.1.2.1  Navrhnout nové IT řešení pro celou vězeňskou zdravotnickou službu umožňující digitální komunikaci s dalšími zdravotnickými technologiemi a přístroji
</t>
  </si>
  <si>
    <t>7.1.2.2 Navrhnout nové IT řešení pro celou vězeňskou zdravotnickou službu umožňující komunikaci s jinými poskytovateli zdravotních služeb a využití možností telemedicíny</t>
  </si>
  <si>
    <t>1.1.1.1  Prohlubování odborného zacházení u odsouzených žen standardizací nejméně jedné vzdělávací, zájmové nebo speciální výchovné aktivity</t>
  </si>
  <si>
    <t>Aktualizace a doplnění stávajících aktivit a programů, zejména se zaměřením na oblast zájmovou, vzdělávací a speciální výchovnou. Rozšířit nabídku i do věznic, kde nebyly dané aktivity realizovány v potřebném rozsahu.</t>
  </si>
  <si>
    <t xml:space="preserve">Standardizace alespoň jedné aktivity programu zacházení a tuto rozšířit minimálně do 4 věznic (do této aktivity následně zařadit alespoň 40 odsouzených žen) </t>
  </si>
  <si>
    <t>1.1.1.2  Prohlubování odborného zacházení u mladistvých (mladých dospělých)</t>
  </si>
  <si>
    <t>Naplňování stanovených strategických cílů Koncepce pro mladistvé ve výkonu trestního opatření odnětí svobody v příslušném roce.</t>
  </si>
  <si>
    <t>Realizace projektů a výzev projektů z Norských fondů a zpracování plánu zajištění udržitelnosti.</t>
  </si>
  <si>
    <t>MSp, MPSV, VS ČR, PMS, NNO, případně další resorty</t>
  </si>
  <si>
    <t>Realizace nezbytných legislativních opatření vedoucích k zahájení činnosti oddělení penologického výzkumu v rámci AVS; zajištění personálního obsazení oddělení; stanovení strategických cílů a směrů penologického výzkumu včetně jeho provázanosti na spolupracující instituce, zejména IKSP.</t>
  </si>
  <si>
    <t>Zpracovat analýzu současného stavu a možných překážek k zajištění kontinuálních služeb pro osoby opouštějící vězení po výkonu trestu odnětí svobody.</t>
  </si>
  <si>
    <t>1. Zpracovaná analýza současného stavu a možných překážek k zajištění kontinuálních služeb pro osoby opouštějící vězení. 
2. Na základě výsledků analýzy zpracovat návrh systémových změn a dílčích úkolů dle resortního rozčlenění, včetně využití poznatků nestátních institucí, jejichž služby primárně směřují k cílové skupině propuštěných osob po vykonání trestu odnětí svobody a současně mají dlouholeté zkušenosti s touto cílovou skupinou. Součástí návrhu je definice rolí jednotlivých subjektů.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</si>
</sst>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1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72"/>
      <color rgb="FFFF0000"/>
      <name val="Calibri"/>
      <family val="2"/>
      <charset val="238"/>
      <scheme val="minor"/>
    </font>
    <font>
      <sz val="20"/>
      <color rgb="FFFF000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20"/>
      <color rgb="FFFF0000"/>
      <name val="Times New Roman"/>
      <family val="1"/>
      <charset val="238"/>
    </font>
    <font>
      <sz val="72"/>
      <color rgb="FFFF0000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Times New Roman"/>
      <family val="1"/>
      <charset val="238"/>
    </font>
    <font>
      <sz val="72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0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b/>
      <sz val="2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8" tint="0.399975585192419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9">
    <xf numFmtId="0" fontId="0" fillId="0" borderId="0" xfId="0"/>
    <xf numFmtId="0" fontId="0" fillId="0" borderId="0" xfId="0" applyBorder="1"/>
    <xf numFmtId="0" fontId="1" fillId="0" borderId="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0" fillId="4" borderId="0" xfId="0" applyFill="1"/>
    <xf numFmtId="0" fontId="3" fillId="0" borderId="0" xfId="0" applyFont="1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/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vertical="center"/>
    </xf>
    <xf numFmtId="0" fontId="0" fillId="0" borderId="0" xfId="0" applyFill="1"/>
    <xf numFmtId="49" fontId="0" fillId="0" borderId="0" xfId="0" applyNumberFormat="1"/>
    <xf numFmtId="0" fontId="0" fillId="0" borderId="0" xfId="0" applyAlignment="1">
      <alignment vertical="center"/>
    </xf>
    <xf numFmtId="0" fontId="0" fillId="2" borderId="0" xfId="0" applyFill="1"/>
    <xf numFmtId="0" fontId="8" fillId="5" borderId="5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0" fillId="0" borderId="29" xfId="0" applyFont="1" applyBorder="1" applyAlignment="1">
      <alignment vertical="center" wrapText="1"/>
    </xf>
    <xf numFmtId="0" fontId="10" fillId="0" borderId="0" xfId="0" applyFont="1"/>
    <xf numFmtId="0" fontId="10" fillId="0" borderId="2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49" fontId="10" fillId="0" borderId="2" xfId="0" applyNumberFormat="1" applyFont="1" applyBorder="1" applyAlignment="1">
      <alignment horizontal="center" vertical="center"/>
    </xf>
    <xf numFmtId="0" fontId="10" fillId="0" borderId="0" xfId="0" applyFont="1" applyBorder="1"/>
    <xf numFmtId="0" fontId="13" fillId="0" borderId="0" xfId="0" applyFont="1" applyBorder="1" applyAlignment="1">
      <alignment vertical="center" shrinkToFit="1"/>
    </xf>
    <xf numFmtId="0" fontId="11" fillId="2" borderId="1" xfId="0" applyFont="1" applyFill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8" fillId="5" borderId="14" xfId="0" applyFont="1" applyFill="1" applyBorder="1" applyAlignment="1">
      <alignment horizontal="center" vertical="center"/>
    </xf>
    <xf numFmtId="0" fontId="17" fillId="5" borderId="5" xfId="0" applyFont="1" applyFill="1" applyBorder="1" applyAlignment="1">
      <alignment horizontal="center" vertical="center"/>
    </xf>
    <xf numFmtId="0" fontId="17" fillId="5" borderId="5" xfId="0" applyFont="1" applyFill="1" applyBorder="1" applyAlignment="1">
      <alignment horizontal="center" vertical="center" wrapText="1"/>
    </xf>
    <xf numFmtId="0" fontId="17" fillId="5" borderId="9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center" vertical="center"/>
    </xf>
    <xf numFmtId="0" fontId="17" fillId="5" borderId="14" xfId="0" applyFont="1" applyFill="1" applyBorder="1" applyAlignment="1">
      <alignment horizontal="center" vertical="center"/>
    </xf>
    <xf numFmtId="164" fontId="16" fillId="5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11" fillId="2" borderId="10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vertical="center"/>
    </xf>
    <xf numFmtId="0" fontId="10" fillId="2" borderId="2" xfId="0" applyFont="1" applyFill="1" applyBorder="1" applyAlignment="1">
      <alignment vertical="center" wrapText="1" shrinkToFit="1"/>
    </xf>
    <xf numFmtId="0" fontId="10" fillId="2" borderId="2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 wrapText="1"/>
    </xf>
    <xf numFmtId="0" fontId="14" fillId="2" borderId="6" xfId="0" applyFont="1" applyFill="1" applyBorder="1" applyAlignment="1">
      <alignment vertical="center"/>
    </xf>
    <xf numFmtId="0" fontId="10" fillId="2" borderId="6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3" fontId="10" fillId="2" borderId="6" xfId="0" applyNumberFormat="1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0" fillId="2" borderId="10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 wrapText="1"/>
    </xf>
    <xf numFmtId="3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wrapText="1"/>
    </xf>
    <xf numFmtId="0" fontId="11" fillId="2" borderId="6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2" borderId="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center" wrapText="1"/>
    </xf>
    <xf numFmtId="49" fontId="10" fillId="2" borderId="6" xfId="0" applyNumberFormat="1" applyFont="1" applyFill="1" applyBorder="1" applyAlignment="1">
      <alignment horizontal="center" vertical="center"/>
    </xf>
    <xf numFmtId="164" fontId="10" fillId="2" borderId="6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vertical="center"/>
    </xf>
    <xf numFmtId="0" fontId="8" fillId="2" borderId="4" xfId="0" applyFont="1" applyFill="1" applyBorder="1" applyAlignment="1">
      <alignment vertical="center"/>
    </xf>
    <xf numFmtId="0" fontId="6" fillId="2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14" fontId="6" fillId="0" borderId="17" xfId="0" applyNumberFormat="1" applyFont="1" applyBorder="1" applyAlignment="1">
      <alignment horizontal="left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horizontal="center" vertical="center"/>
    </xf>
    <xf numFmtId="0" fontId="19" fillId="5" borderId="14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0" fillId="0" borderId="41" xfId="0" applyFont="1" applyBorder="1" applyAlignment="1">
      <alignment vertical="center" wrapText="1"/>
    </xf>
    <xf numFmtId="0" fontId="6" fillId="0" borderId="31" xfId="0" applyFont="1" applyBorder="1" applyAlignment="1">
      <alignment vertical="center"/>
    </xf>
    <xf numFmtId="0" fontId="10" fillId="0" borderId="31" xfId="0" applyFont="1" applyFill="1" applyBorder="1" applyAlignment="1">
      <alignment vertical="center" wrapText="1"/>
    </xf>
    <xf numFmtId="0" fontId="23" fillId="0" borderId="0" xfId="0" applyFont="1"/>
    <xf numFmtId="0" fontId="11" fillId="2" borderId="19" xfId="0" applyFont="1" applyFill="1" applyBorder="1" applyAlignment="1">
      <alignment vertical="center" wrapText="1"/>
    </xf>
    <xf numFmtId="0" fontId="24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/>
    </xf>
    <xf numFmtId="0" fontId="11" fillId="0" borderId="6" xfId="0" applyFont="1" applyBorder="1" applyAlignment="1">
      <alignment vertical="center" wrapText="1"/>
    </xf>
    <xf numFmtId="0" fontId="11" fillId="0" borderId="6" xfId="0" applyFont="1" applyBorder="1"/>
    <xf numFmtId="0" fontId="11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25" fillId="2" borderId="0" xfId="0" applyFont="1" applyFill="1" applyAlignment="1">
      <alignment vertical="center"/>
    </xf>
    <xf numFmtId="0" fontId="25" fillId="2" borderId="0" xfId="0" applyFont="1" applyFill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0" fontId="0" fillId="0" borderId="1" xfId="0" applyBorder="1"/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Border="1"/>
    <xf numFmtId="0" fontId="10" fillId="2" borderId="10" xfId="0" applyNumberFormat="1" applyFont="1" applyFill="1" applyBorder="1" applyAlignment="1">
      <alignment horizontal="center" vertical="center" wrapText="1"/>
    </xf>
    <xf numFmtId="0" fontId="11" fillId="2" borderId="10" xfId="0" applyNumberFormat="1" applyFont="1" applyFill="1" applyBorder="1" applyAlignment="1">
      <alignment horizontal="center" vertical="center" wrapText="1"/>
    </xf>
    <xf numFmtId="0" fontId="11" fillId="2" borderId="38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/>
    <xf numFmtId="0" fontId="10" fillId="0" borderId="19" xfId="0" applyNumberFormat="1" applyFont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1" fillId="0" borderId="1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vertical="center" wrapText="1"/>
    </xf>
    <xf numFmtId="3" fontId="11" fillId="2" borderId="38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/>
    <xf numFmtId="0" fontId="0" fillId="0" borderId="3" xfId="0" applyBorder="1"/>
    <xf numFmtId="0" fontId="6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3" fontId="0" fillId="0" borderId="0" xfId="0" applyNumberFormat="1"/>
    <xf numFmtId="2" fontId="0" fillId="0" borderId="0" xfId="0" applyNumberFormat="1"/>
    <xf numFmtId="2" fontId="10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10" fillId="2" borderId="6" xfId="0" applyNumberFormat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/>
    </xf>
    <xf numFmtId="0" fontId="10" fillId="0" borderId="3" xfId="0" applyFont="1" applyBorder="1" applyAlignment="1">
      <alignment wrapText="1"/>
    </xf>
    <xf numFmtId="49" fontId="8" fillId="5" borderId="5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19" fillId="5" borderId="5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/>
    </xf>
    <xf numFmtId="3" fontId="7" fillId="2" borderId="12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164" fontId="0" fillId="0" borderId="1" xfId="0" applyNumberForma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vertical="center"/>
    </xf>
    <xf numFmtId="164" fontId="22" fillId="0" borderId="1" xfId="0" applyNumberFormat="1" applyFont="1" applyFill="1" applyBorder="1" applyAlignment="1">
      <alignment horizontal="center" vertical="center"/>
    </xf>
    <xf numFmtId="0" fontId="25" fillId="0" borderId="0" xfId="0" applyFont="1"/>
    <xf numFmtId="0" fontId="10" fillId="2" borderId="32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45" xfId="0" applyFont="1" applyFill="1" applyBorder="1" applyAlignment="1">
      <alignment horizontal="center" vertical="center"/>
    </xf>
    <xf numFmtId="0" fontId="10" fillId="2" borderId="44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0" fontId="10" fillId="2" borderId="12" xfId="0" applyNumberFormat="1" applyFont="1" applyFill="1" applyBorder="1" applyAlignment="1">
      <alignment horizontal="left" vertical="center"/>
    </xf>
    <xf numFmtId="0" fontId="10" fillId="2" borderId="12" xfId="0" applyNumberFormat="1" applyFont="1" applyFill="1" applyBorder="1" applyAlignment="1">
      <alignment horizontal="left" vertical="center" wrapText="1"/>
    </xf>
    <xf numFmtId="0" fontId="10" fillId="2" borderId="13" xfId="0" applyNumberFormat="1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3" fontId="6" fillId="2" borderId="7" xfId="0" applyNumberFormat="1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17" xfId="0" applyFont="1" applyFill="1" applyBorder="1" applyAlignment="1">
      <alignment horizontal="left" vertical="center" wrapText="1"/>
    </xf>
    <xf numFmtId="0" fontId="11" fillId="2" borderId="3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0" fillId="2" borderId="3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3" xfId="0" applyFont="1" applyBorder="1"/>
    <xf numFmtId="0" fontId="8" fillId="5" borderId="3" xfId="0" applyFont="1" applyFill="1" applyBorder="1" applyAlignment="1">
      <alignment horizontal="center" vertical="center" wrapText="1"/>
    </xf>
    <xf numFmtId="0" fontId="0" fillId="0" borderId="37" xfId="0" applyBorder="1"/>
    <xf numFmtId="0" fontId="8" fillId="5" borderId="25" xfId="0" applyFont="1" applyFill="1" applyBorder="1" applyAlignment="1">
      <alignment horizontal="center" vertical="center" wrapText="1"/>
    </xf>
    <xf numFmtId="0" fontId="10" fillId="2" borderId="32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0" borderId="37" xfId="0" applyFont="1" applyBorder="1"/>
    <xf numFmtId="0" fontId="8" fillId="5" borderId="11" xfId="0" applyFont="1" applyFill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/>
    </xf>
    <xf numFmtId="0" fontId="6" fillId="0" borderId="41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10" fillId="0" borderId="47" xfId="0" applyFont="1" applyBorder="1" applyAlignment="1">
      <alignment vertical="center" wrapText="1"/>
    </xf>
    <xf numFmtId="0" fontId="6" fillId="0" borderId="47" xfId="0" applyFont="1" applyBorder="1" applyAlignment="1">
      <alignment vertical="center"/>
    </xf>
    <xf numFmtId="0" fontId="28" fillId="3" borderId="34" xfId="0" applyFont="1" applyFill="1" applyBorder="1" applyAlignment="1">
      <alignment horizontal="center" vertical="center"/>
    </xf>
    <xf numFmtId="0" fontId="28" fillId="3" borderId="33" xfId="0" applyFont="1" applyFill="1" applyBorder="1" applyAlignment="1">
      <alignment horizontal="center" vertical="center"/>
    </xf>
    <xf numFmtId="0" fontId="28" fillId="3" borderId="35" xfId="0" applyFont="1" applyFill="1" applyBorder="1" applyAlignment="1">
      <alignment horizontal="center" vertical="center"/>
    </xf>
    <xf numFmtId="49" fontId="10" fillId="0" borderId="49" xfId="0" applyNumberFormat="1" applyFont="1" applyBorder="1" applyAlignment="1">
      <alignment horizontal="center" vertical="center"/>
    </xf>
    <xf numFmtId="49" fontId="10" fillId="0" borderId="36" xfId="0" applyNumberFormat="1" applyFont="1" applyBorder="1" applyAlignment="1">
      <alignment horizontal="center" vertical="center"/>
    </xf>
    <xf numFmtId="49" fontId="10" fillId="0" borderId="30" xfId="0" applyNumberFormat="1" applyFont="1" applyBorder="1" applyAlignment="1">
      <alignment horizontal="center" vertical="center"/>
    </xf>
    <xf numFmtId="49" fontId="10" fillId="0" borderId="43" xfId="0" applyNumberFormat="1" applyFont="1" applyBorder="1" applyAlignment="1">
      <alignment horizontal="center" vertical="center"/>
    </xf>
    <xf numFmtId="0" fontId="9" fillId="0" borderId="24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17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/>
    </xf>
    <xf numFmtId="0" fontId="12" fillId="0" borderId="24" xfId="0" applyFont="1" applyFill="1" applyBorder="1" applyAlignment="1">
      <alignment horizontal="left" vertical="center"/>
    </xf>
    <xf numFmtId="0" fontId="10" fillId="0" borderId="4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28" fillId="3" borderId="23" xfId="0" applyFont="1" applyFill="1" applyBorder="1" applyAlignment="1">
      <alignment horizontal="center" vertical="center"/>
    </xf>
    <xf numFmtId="0" fontId="28" fillId="3" borderId="0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vertical="center" wrapText="1"/>
    </xf>
    <xf numFmtId="0" fontId="10" fillId="2" borderId="2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17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left" vertical="center" wrapText="1"/>
    </xf>
    <xf numFmtId="0" fontId="12" fillId="2" borderId="27" xfId="0" applyFont="1" applyFill="1" applyBorder="1" applyAlignment="1">
      <alignment horizontal="left" vertical="center"/>
    </xf>
    <xf numFmtId="0" fontId="12" fillId="0" borderId="27" xfId="0" applyFont="1" applyBorder="1" applyAlignment="1">
      <alignment vertical="center"/>
    </xf>
    <xf numFmtId="0" fontId="12" fillId="0" borderId="27" xfId="0" applyFont="1" applyBorder="1" applyAlignment="1"/>
    <xf numFmtId="0" fontId="12" fillId="0" borderId="28" xfId="0" applyFont="1" applyBorder="1" applyAlignment="1"/>
    <xf numFmtId="0" fontId="10" fillId="2" borderId="3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39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0" fillId="2" borderId="2" xfId="0" applyNumberFormat="1" applyFont="1" applyFill="1" applyBorder="1" applyAlignment="1">
      <alignment horizontal="center" vertical="center"/>
    </xf>
    <xf numFmtId="0" fontId="10" fillId="2" borderId="3" xfId="0" applyNumberFormat="1" applyFont="1" applyFill="1" applyBorder="1" applyAlignment="1">
      <alignment horizontal="center" vertical="center"/>
    </xf>
    <xf numFmtId="0" fontId="10" fillId="2" borderId="19" xfId="0" applyNumberFormat="1" applyFont="1" applyFill="1" applyBorder="1" applyAlignment="1">
      <alignment horizontal="center" vertical="center" wrapText="1"/>
    </xf>
    <xf numFmtId="0" fontId="10" fillId="2" borderId="8" xfId="0" applyNumberFormat="1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3" xfId="0" applyBorder="1" applyAlignment="1">
      <alignment horizontal="center"/>
    </xf>
    <xf numFmtId="0" fontId="20" fillId="0" borderId="4" xfId="0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/>
    </xf>
    <xf numFmtId="0" fontId="21" fillId="0" borderId="7" xfId="0" applyFont="1" applyFill="1" applyBorder="1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11" fillId="2" borderId="21" xfId="0" applyFont="1" applyFill="1" applyBorder="1" applyAlignment="1">
      <alignment horizontal="left" vertical="center" wrapText="1"/>
    </xf>
    <xf numFmtId="0" fontId="11" fillId="2" borderId="25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49" fontId="10" fillId="2" borderId="2" xfId="0" applyNumberFormat="1" applyFont="1" applyFill="1" applyBorder="1" applyAlignment="1">
      <alignment horizontal="center" vertical="center"/>
    </xf>
    <xf numFmtId="49" fontId="10" fillId="2" borderId="3" xfId="0" applyNumberFormat="1" applyFont="1" applyFill="1" applyBorder="1" applyAlignment="1">
      <alignment horizontal="center" vertical="center"/>
    </xf>
    <xf numFmtId="3" fontId="10" fillId="2" borderId="2" xfId="0" applyNumberFormat="1" applyFont="1" applyFill="1" applyBorder="1" applyAlignment="1">
      <alignment horizontal="center" vertical="center"/>
    </xf>
    <xf numFmtId="3" fontId="10" fillId="2" borderId="3" xfId="0" applyNumberFormat="1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17" xfId="0" applyFont="1" applyFill="1" applyBorder="1" applyAlignment="1">
      <alignment horizontal="left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3" fontId="10" fillId="2" borderId="17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/>
    </xf>
    <xf numFmtId="164" fontId="10" fillId="2" borderId="17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29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2" fillId="0" borderId="27" xfId="0" applyFont="1" applyFill="1" applyBorder="1" applyAlignment="1"/>
    <xf numFmtId="0" fontId="10" fillId="0" borderId="10" xfId="0" applyNumberFormat="1" applyFont="1" applyBorder="1" applyAlignment="1">
      <alignment horizontal="center" vertical="center" wrapText="1"/>
    </xf>
    <xf numFmtId="3" fontId="10" fillId="0" borderId="7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0" fillId="0" borderId="24" xfId="0" applyFont="1" applyFill="1" applyBorder="1" applyAlignment="1">
      <alignment vertical="center" wrapText="1"/>
    </xf>
    <xf numFmtId="0" fontId="20" fillId="0" borderId="28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/>
    </xf>
    <xf numFmtId="3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left" vertical="center"/>
    </xf>
    <xf numFmtId="0" fontId="12" fillId="0" borderId="28" xfId="0" applyFont="1" applyFill="1" applyBorder="1" applyAlignment="1">
      <alignment horizontal="left" vertical="center"/>
    </xf>
    <xf numFmtId="0" fontId="28" fillId="3" borderId="31" xfId="0" applyFont="1" applyFill="1" applyBorder="1" applyAlignment="1">
      <alignment horizontal="center" vertical="center"/>
    </xf>
    <xf numFmtId="0" fontId="29" fillId="3" borderId="37" xfId="0" applyFont="1" applyFill="1" applyBorder="1" applyAlignment="1">
      <alignment horizontal="center" vertical="center"/>
    </xf>
    <xf numFmtId="0" fontId="29" fillId="0" borderId="37" xfId="0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36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6" xfId="0" applyFont="1" applyFill="1" applyBorder="1" applyAlignment="1">
      <alignment horizontal="left" vertical="center" wrapText="1"/>
    </xf>
    <xf numFmtId="0" fontId="11" fillId="2" borderId="3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30" fillId="3" borderId="23" xfId="0" applyFont="1" applyFill="1" applyBorder="1" applyAlignment="1">
      <alignment horizontal="center" vertical="center"/>
    </xf>
    <xf numFmtId="0" fontId="30" fillId="3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3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20" fillId="0" borderId="26" xfId="0" applyFont="1" applyFill="1" applyBorder="1" applyAlignment="1">
      <alignment horizontal="left" vertical="center" wrapText="1"/>
    </xf>
    <xf numFmtId="0" fontId="20" fillId="0" borderId="27" xfId="0" applyFont="1" applyFill="1" applyBorder="1" applyAlignment="1">
      <alignment horizontal="left" vertical="center" wrapText="1"/>
    </xf>
    <xf numFmtId="0" fontId="20" fillId="0" borderId="28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36" xfId="0" applyFont="1" applyFill="1" applyBorder="1" applyAlignment="1">
      <alignment vertical="center" wrapText="1"/>
    </xf>
    <xf numFmtId="0" fontId="11" fillId="2" borderId="24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3" fontId="6" fillId="0" borderId="37" xfId="0" applyNumberFormat="1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7" fillId="2" borderId="1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36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7" fillId="2" borderId="36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3" fontId="7" fillId="2" borderId="36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6" fillId="2" borderId="36" xfId="0" applyNumberFormat="1" applyFont="1" applyFill="1" applyBorder="1" applyAlignment="1">
      <alignment horizontal="center" vertical="center"/>
    </xf>
    <xf numFmtId="1" fontId="7" fillId="2" borderId="2" xfId="0" applyNumberFormat="1" applyFont="1" applyFill="1" applyBorder="1" applyAlignment="1">
      <alignment horizontal="center" vertical="center" wrapText="1"/>
    </xf>
    <xf numFmtId="1" fontId="7" fillId="2" borderId="36" xfId="0" applyNumberFormat="1" applyFont="1" applyFill="1" applyBorder="1" applyAlignment="1">
      <alignment horizontal="center" vertical="center" wrapText="1"/>
    </xf>
    <xf numFmtId="3" fontId="7" fillId="2" borderId="44" xfId="0" applyNumberFormat="1" applyFont="1" applyFill="1" applyBorder="1" applyAlignment="1">
      <alignment horizontal="center" vertical="center" wrapText="1"/>
    </xf>
    <xf numFmtId="3" fontId="7" fillId="2" borderId="4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CCFF"/>
      <color rgb="FFFF3399"/>
      <color rgb="FF99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4"/>
  <sheetViews>
    <sheetView tabSelected="1" topLeftCell="A4" zoomScale="30" zoomScaleNormal="30" workbookViewId="0">
      <selection activeCell="G8" sqref="G8"/>
    </sheetView>
  </sheetViews>
  <sheetFormatPr defaultRowHeight="14.5" x14ac:dyDescent="0.35"/>
  <cols>
    <col min="1" max="1" width="53" customWidth="1"/>
    <col min="2" max="2" width="55.54296875" customWidth="1"/>
    <col min="3" max="3" width="46" customWidth="1"/>
    <col min="4" max="4" width="37.54296875" customWidth="1"/>
    <col min="5" max="5" width="42.7265625" customWidth="1"/>
    <col min="6" max="6" width="23.7265625" customWidth="1"/>
    <col min="7" max="7" width="34.453125" customWidth="1"/>
    <col min="8" max="8" width="28.7265625" customWidth="1"/>
    <col min="9" max="9" width="20" customWidth="1"/>
    <col min="10" max="10" width="23" customWidth="1"/>
    <col min="11" max="11" width="24.453125" customWidth="1"/>
    <col min="12" max="12" width="18.54296875" customWidth="1"/>
    <col min="13" max="13" width="27.26953125" customWidth="1"/>
    <col min="14" max="14" width="37.1796875" customWidth="1"/>
  </cols>
  <sheetData>
    <row r="1" spans="1:14" ht="47.25" customHeight="1" thickBot="1" x14ac:dyDescent="0.4">
      <c r="A1" s="241" t="s">
        <v>47</v>
      </c>
      <c r="B1" s="242"/>
      <c r="C1" s="242"/>
      <c r="D1" s="242"/>
      <c r="E1" s="242"/>
      <c r="F1" s="242"/>
      <c r="G1" s="242"/>
      <c r="H1" s="242"/>
      <c r="I1" s="242"/>
      <c r="J1" s="243"/>
      <c r="K1" s="227"/>
      <c r="L1" s="227"/>
      <c r="M1" s="227"/>
      <c r="N1" s="227"/>
    </row>
    <row r="2" spans="1:14" ht="48.75" customHeight="1" x14ac:dyDescent="0.35">
      <c r="A2" s="256" t="s">
        <v>217</v>
      </c>
      <c r="B2" s="16" t="s">
        <v>0</v>
      </c>
      <c r="C2" s="17" t="s">
        <v>2</v>
      </c>
      <c r="D2" s="16" t="s">
        <v>1</v>
      </c>
      <c r="E2" s="18" t="s">
        <v>3</v>
      </c>
      <c r="F2" s="16" t="s">
        <v>4</v>
      </c>
      <c r="G2" s="18" t="s">
        <v>80</v>
      </c>
      <c r="H2" s="17" t="s">
        <v>39</v>
      </c>
      <c r="I2" s="16" t="s">
        <v>82</v>
      </c>
      <c r="J2" s="35" t="s">
        <v>10</v>
      </c>
      <c r="K2" s="228" t="s">
        <v>110</v>
      </c>
      <c r="L2" s="226" t="s">
        <v>257</v>
      </c>
      <c r="M2" s="226" t="s">
        <v>126</v>
      </c>
      <c r="N2" s="226" t="s">
        <v>127</v>
      </c>
    </row>
    <row r="3" spans="1:14" ht="96" customHeight="1" x14ac:dyDescent="0.35">
      <c r="A3" s="257"/>
      <c r="B3" s="251" t="s">
        <v>64</v>
      </c>
      <c r="C3" s="251" t="s">
        <v>24</v>
      </c>
      <c r="D3" s="205" t="s">
        <v>260</v>
      </c>
      <c r="E3" s="51" t="s">
        <v>261</v>
      </c>
      <c r="F3" s="214" t="s">
        <v>262</v>
      </c>
      <c r="G3" s="47">
        <v>0</v>
      </c>
      <c r="H3" s="47">
        <v>0</v>
      </c>
      <c r="I3" s="224">
        <v>2025</v>
      </c>
      <c r="J3" s="191" t="s">
        <v>18</v>
      </c>
      <c r="K3" s="195">
        <f>G3-H3</f>
        <v>0</v>
      </c>
      <c r="L3" s="210" t="str">
        <f>IF(G3+H3=0,"Ano","Ne")</f>
        <v>Ano</v>
      </c>
      <c r="M3" s="213">
        <f>G3-K3</f>
        <v>0</v>
      </c>
      <c r="N3" s="225"/>
    </row>
    <row r="4" spans="1:14" ht="100.5" customHeight="1" x14ac:dyDescent="0.35">
      <c r="A4" s="258"/>
      <c r="B4" s="252"/>
      <c r="C4" s="252"/>
      <c r="D4" s="208" t="s">
        <v>263</v>
      </c>
      <c r="E4" s="46" t="s">
        <v>264</v>
      </c>
      <c r="F4" s="214" t="s">
        <v>102</v>
      </c>
      <c r="G4" s="49">
        <v>0</v>
      </c>
      <c r="H4" s="50">
        <v>0</v>
      </c>
      <c r="I4" s="220">
        <v>2025</v>
      </c>
      <c r="J4" s="191" t="s">
        <v>18</v>
      </c>
      <c r="K4" s="190">
        <f t="shared" ref="K4:K10" si="0">G4-H4</f>
        <v>0</v>
      </c>
      <c r="L4" s="89" t="str">
        <f t="shared" ref="L4:L10" si="1">IF(G4+H4=0,"Ano","Ne")</f>
        <v>Ano</v>
      </c>
      <c r="M4" s="166">
        <f t="shared" ref="M4:M11" si="2">G4-K4</f>
        <v>0</v>
      </c>
      <c r="N4" s="140"/>
    </row>
    <row r="5" spans="1:14" ht="77.25" customHeight="1" x14ac:dyDescent="0.35">
      <c r="A5" s="258"/>
      <c r="B5" s="253" t="s">
        <v>65</v>
      </c>
      <c r="C5" s="251" t="s">
        <v>25</v>
      </c>
      <c r="D5" s="214" t="s">
        <v>149</v>
      </c>
      <c r="E5" s="46" t="s">
        <v>29</v>
      </c>
      <c r="F5" s="214" t="s">
        <v>132</v>
      </c>
      <c r="G5" s="47">
        <v>0</v>
      </c>
      <c r="H5" s="47">
        <v>0</v>
      </c>
      <c r="I5" s="220">
        <v>2024</v>
      </c>
      <c r="J5" s="191" t="s">
        <v>18</v>
      </c>
      <c r="K5" s="190">
        <f t="shared" si="0"/>
        <v>0</v>
      </c>
      <c r="L5" s="89" t="str">
        <f t="shared" si="1"/>
        <v>Ano</v>
      </c>
      <c r="M5" s="166">
        <f t="shared" si="2"/>
        <v>0</v>
      </c>
      <c r="N5" s="140"/>
    </row>
    <row r="6" spans="1:14" ht="105" customHeight="1" x14ac:dyDescent="0.35">
      <c r="A6" s="259"/>
      <c r="B6" s="254"/>
      <c r="C6" s="255"/>
      <c r="D6" s="214" t="s">
        <v>218</v>
      </c>
      <c r="E6" s="46" t="s">
        <v>150</v>
      </c>
      <c r="F6" s="214" t="s">
        <v>133</v>
      </c>
      <c r="G6" s="47">
        <v>0</v>
      </c>
      <c r="H6" s="47">
        <v>0</v>
      </c>
      <c r="I6" s="220">
        <v>2025</v>
      </c>
      <c r="J6" s="191" t="s">
        <v>18</v>
      </c>
      <c r="K6" s="190">
        <f t="shared" si="0"/>
        <v>0</v>
      </c>
      <c r="L6" s="89" t="str">
        <f t="shared" si="1"/>
        <v>Ano</v>
      </c>
      <c r="M6" s="166">
        <f t="shared" si="2"/>
        <v>0</v>
      </c>
      <c r="N6" s="140"/>
    </row>
    <row r="7" spans="1:14" ht="86.25" customHeight="1" x14ac:dyDescent="0.35">
      <c r="A7" s="248" t="s">
        <v>177</v>
      </c>
      <c r="B7" s="207" t="s">
        <v>66</v>
      </c>
      <c r="C7" s="214" t="s">
        <v>26</v>
      </c>
      <c r="D7" s="204" t="s">
        <v>67</v>
      </c>
      <c r="E7" s="52" t="s">
        <v>90</v>
      </c>
      <c r="F7" s="214" t="s">
        <v>91</v>
      </c>
      <c r="G7" s="53">
        <v>0</v>
      </c>
      <c r="H7" s="53">
        <v>0</v>
      </c>
      <c r="I7" s="220">
        <v>2025</v>
      </c>
      <c r="J7" s="191" t="s">
        <v>27</v>
      </c>
      <c r="K7" s="190">
        <f t="shared" si="0"/>
        <v>0</v>
      </c>
      <c r="L7" s="89" t="str">
        <f t="shared" si="1"/>
        <v>Ano</v>
      </c>
      <c r="M7" s="166">
        <f t="shared" si="2"/>
        <v>0</v>
      </c>
      <c r="N7" s="140"/>
    </row>
    <row r="8" spans="1:14" ht="82.5" customHeight="1" x14ac:dyDescent="0.35">
      <c r="A8" s="257"/>
      <c r="B8" s="215" t="s">
        <v>147</v>
      </c>
      <c r="C8" s="208" t="s">
        <v>81</v>
      </c>
      <c r="D8" s="214" t="s">
        <v>134</v>
      </c>
      <c r="E8" s="209" t="s">
        <v>135</v>
      </c>
      <c r="F8" s="204" t="s">
        <v>103</v>
      </c>
      <c r="G8" s="54" t="s">
        <v>251</v>
      </c>
      <c r="H8" s="53">
        <v>0</v>
      </c>
      <c r="I8" s="55">
        <v>2025</v>
      </c>
      <c r="J8" s="192" t="s">
        <v>41</v>
      </c>
      <c r="K8" s="190">
        <v>0</v>
      </c>
      <c r="L8" s="89" t="s">
        <v>123</v>
      </c>
      <c r="M8" s="166">
        <v>0</v>
      </c>
      <c r="N8" s="140"/>
    </row>
    <row r="9" spans="1:14" ht="315" customHeight="1" x14ac:dyDescent="0.35">
      <c r="A9" s="248" t="s">
        <v>178</v>
      </c>
      <c r="B9" s="20" t="s">
        <v>136</v>
      </c>
      <c r="C9" s="214" t="s">
        <v>28</v>
      </c>
      <c r="D9" s="205" t="s">
        <v>138</v>
      </c>
      <c r="E9" s="407" t="s">
        <v>268</v>
      </c>
      <c r="F9" s="408" t="s">
        <v>269</v>
      </c>
      <c r="G9" s="220">
        <v>0</v>
      </c>
      <c r="H9" s="56">
        <v>0</v>
      </c>
      <c r="I9" s="220">
        <v>2023</v>
      </c>
      <c r="J9" s="191" t="s">
        <v>266</v>
      </c>
      <c r="K9" s="190">
        <f t="shared" si="0"/>
        <v>0</v>
      </c>
      <c r="L9" s="89" t="str">
        <f t="shared" si="1"/>
        <v>Ano</v>
      </c>
      <c r="M9" s="166">
        <f t="shared" si="2"/>
        <v>0</v>
      </c>
      <c r="N9" s="140"/>
    </row>
    <row r="10" spans="1:14" ht="45.75" customHeight="1" x14ac:dyDescent="0.35">
      <c r="A10" s="249"/>
      <c r="B10" s="21" t="s">
        <v>137</v>
      </c>
      <c r="C10" s="214" t="s">
        <v>28</v>
      </c>
      <c r="D10" s="57" t="s">
        <v>219</v>
      </c>
      <c r="E10" s="58" t="s">
        <v>265</v>
      </c>
      <c r="F10" s="206" t="s">
        <v>104</v>
      </c>
      <c r="G10" s="59">
        <v>0</v>
      </c>
      <c r="H10" s="56">
        <v>0</v>
      </c>
      <c r="I10" s="60">
        <v>2025</v>
      </c>
      <c r="J10" s="193" t="s">
        <v>232</v>
      </c>
      <c r="K10" s="190">
        <f t="shared" si="0"/>
        <v>0</v>
      </c>
      <c r="L10" s="89" t="str">
        <f t="shared" si="1"/>
        <v>Ano</v>
      </c>
      <c r="M10" s="166">
        <f t="shared" si="2"/>
        <v>0</v>
      </c>
      <c r="N10" s="140"/>
    </row>
    <row r="11" spans="1:14" ht="65.25" customHeight="1" thickBot="1" x14ac:dyDescent="0.4">
      <c r="A11" s="250"/>
      <c r="B11" s="93" t="s">
        <v>148</v>
      </c>
      <c r="C11" s="75" t="s">
        <v>28</v>
      </c>
      <c r="D11" s="94" t="s">
        <v>231</v>
      </c>
      <c r="E11" s="78" t="s">
        <v>151</v>
      </c>
      <c r="F11" s="79" t="s">
        <v>105</v>
      </c>
      <c r="G11" s="160">
        <v>75</v>
      </c>
      <c r="H11" s="161" t="s">
        <v>124</v>
      </c>
      <c r="I11" s="95">
        <v>2025</v>
      </c>
      <c r="J11" s="194" t="s">
        <v>42</v>
      </c>
      <c r="K11" s="190">
        <v>75</v>
      </c>
      <c r="L11" s="216" t="s">
        <v>115</v>
      </c>
      <c r="M11" s="166">
        <f t="shared" si="2"/>
        <v>0</v>
      </c>
      <c r="N11" s="140"/>
    </row>
    <row r="12" spans="1:14" ht="64.5" customHeight="1" thickBot="1" x14ac:dyDescent="0.4">
      <c r="A12" s="239" t="s">
        <v>55</v>
      </c>
      <c r="B12" s="244" t="s">
        <v>124</v>
      </c>
      <c r="C12" s="245"/>
      <c r="D12" s="246"/>
      <c r="E12" s="246"/>
      <c r="F12" s="246"/>
      <c r="G12" s="246"/>
      <c r="H12" s="246"/>
      <c r="I12" s="246"/>
      <c r="J12" s="247"/>
      <c r="K12" s="190">
        <f>SUM(K3:K11)</f>
        <v>75</v>
      </c>
      <c r="L12" s="140"/>
      <c r="M12" s="166">
        <f>SUM(M3:M11)</f>
        <v>0</v>
      </c>
      <c r="N12" s="140"/>
    </row>
    <row r="13" spans="1:14" ht="29.25" customHeight="1" x14ac:dyDescent="0.35"/>
    <row r="14" spans="1:14" x14ac:dyDescent="0.35">
      <c r="G14">
        <f>SUM(G3:G11)</f>
        <v>75</v>
      </c>
    </row>
  </sheetData>
  <autoFilter ref="A2:L12" xr:uid="{00000000-0009-0000-0000-000000000000}"/>
  <mergeCells count="9">
    <mergeCell ref="A1:J1"/>
    <mergeCell ref="B12:J12"/>
    <mergeCell ref="A9:A11"/>
    <mergeCell ref="B3:B4"/>
    <mergeCell ref="C3:C4"/>
    <mergeCell ref="B5:B6"/>
    <mergeCell ref="C5:C6"/>
    <mergeCell ref="A2:A6"/>
    <mergeCell ref="A7:A8"/>
  </mergeCells>
  <pageMargins left="0.7" right="0.7" top="0.78740157499999996" bottom="0.78740157499999996" header="0.3" footer="0.3"/>
  <pageSetup paperSize="9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7"/>
  <sheetViews>
    <sheetView zoomScale="40" zoomScaleNormal="40" workbookViewId="0">
      <selection activeCell="O30" sqref="O30"/>
    </sheetView>
  </sheetViews>
  <sheetFormatPr defaultColWidth="9.1796875" defaultRowHeight="14.5" x14ac:dyDescent="0.35"/>
  <cols>
    <col min="1" max="1" width="53" style="23" customWidth="1"/>
    <col min="2" max="2" width="59.54296875" style="23" customWidth="1"/>
    <col min="3" max="3" width="46" style="23" customWidth="1"/>
    <col min="4" max="4" width="37.54296875" style="23" customWidth="1"/>
    <col min="5" max="5" width="42.7265625" style="23" customWidth="1"/>
    <col min="6" max="6" width="18.54296875" style="23" customWidth="1"/>
    <col min="7" max="7" width="34.1796875" style="23" customWidth="1"/>
    <col min="8" max="9" width="28.7265625" style="23" customWidth="1"/>
    <col min="10" max="10" width="40.54296875" style="23" customWidth="1"/>
    <col min="11" max="11" width="21.54296875" style="23" customWidth="1"/>
    <col min="12" max="12" width="18.26953125" style="23" customWidth="1"/>
    <col min="13" max="13" width="27.26953125" style="9" customWidth="1"/>
    <col min="14" max="14" width="35.54296875" style="23" customWidth="1"/>
    <col min="15" max="15" width="23.81640625" style="23" customWidth="1"/>
    <col min="16" max="16384" width="9.1796875" style="23"/>
  </cols>
  <sheetData>
    <row r="1" spans="1:14" ht="47.25" customHeight="1" thickBot="1" x14ac:dyDescent="0.4">
      <c r="A1" s="263" t="s">
        <v>48</v>
      </c>
      <c r="B1" s="264"/>
      <c r="C1" s="264"/>
      <c r="D1" s="264"/>
      <c r="E1" s="264"/>
      <c r="F1" s="264"/>
      <c r="G1" s="264"/>
      <c r="H1" s="264"/>
      <c r="I1" s="264"/>
      <c r="J1" s="264"/>
      <c r="K1" s="231"/>
      <c r="L1" s="231"/>
      <c r="M1" s="227"/>
      <c r="N1" s="231"/>
    </row>
    <row r="2" spans="1:14" ht="48" customHeight="1" x14ac:dyDescent="0.3">
      <c r="A2" s="270" t="s">
        <v>179</v>
      </c>
      <c r="B2" s="175" t="s">
        <v>0</v>
      </c>
      <c r="C2" s="17" t="s">
        <v>2</v>
      </c>
      <c r="D2" s="16" t="s">
        <v>1</v>
      </c>
      <c r="E2" s="18" t="s">
        <v>3</v>
      </c>
      <c r="F2" s="16" t="s">
        <v>4</v>
      </c>
      <c r="G2" s="18" t="s">
        <v>80</v>
      </c>
      <c r="H2" s="43" t="s">
        <v>39</v>
      </c>
      <c r="I2" s="16" t="s">
        <v>82</v>
      </c>
      <c r="J2" s="35" t="s">
        <v>10</v>
      </c>
      <c r="K2" s="228" t="s">
        <v>110</v>
      </c>
      <c r="L2" s="226" t="s">
        <v>257</v>
      </c>
      <c r="M2" s="226" t="s">
        <v>126</v>
      </c>
      <c r="N2" s="226" t="s">
        <v>127</v>
      </c>
    </row>
    <row r="3" spans="1:14" ht="72.75" customHeight="1" x14ac:dyDescent="0.3">
      <c r="A3" s="271"/>
      <c r="B3" s="265" t="s">
        <v>68</v>
      </c>
      <c r="C3" s="267" t="s">
        <v>222</v>
      </c>
      <c r="D3" s="205" t="s">
        <v>71</v>
      </c>
      <c r="E3" s="159" t="s">
        <v>141</v>
      </c>
      <c r="F3" s="208" t="s">
        <v>145</v>
      </c>
      <c r="G3" s="269">
        <v>175.7</v>
      </c>
      <c r="H3" s="30">
        <v>81.2</v>
      </c>
      <c r="I3" s="71">
        <v>2025</v>
      </c>
      <c r="J3" s="196" t="s">
        <v>97</v>
      </c>
      <c r="K3" s="195">
        <v>81.2</v>
      </c>
      <c r="L3" s="210" t="s">
        <v>115</v>
      </c>
      <c r="M3" s="210">
        <v>0</v>
      </c>
      <c r="N3" s="176"/>
    </row>
    <row r="4" spans="1:14" ht="100.5" customHeight="1" x14ac:dyDescent="0.3">
      <c r="A4" s="272"/>
      <c r="B4" s="266"/>
      <c r="C4" s="268"/>
      <c r="D4" s="205" t="s">
        <v>140</v>
      </c>
      <c r="E4" s="159" t="s">
        <v>142</v>
      </c>
      <c r="F4" s="208" t="s">
        <v>145</v>
      </c>
      <c r="G4" s="269"/>
      <c r="H4" s="30">
        <v>94.5</v>
      </c>
      <c r="I4" s="71">
        <v>2025</v>
      </c>
      <c r="J4" s="197" t="s">
        <v>98</v>
      </c>
      <c r="K4" s="223">
        <v>94.5</v>
      </c>
      <c r="L4" s="224" t="s">
        <v>115</v>
      </c>
      <c r="M4" s="224">
        <v>0</v>
      </c>
      <c r="N4" s="140"/>
    </row>
    <row r="5" spans="1:14" ht="95.25" customHeight="1" x14ac:dyDescent="0.3">
      <c r="A5" s="273"/>
      <c r="B5" s="267" t="s">
        <v>69</v>
      </c>
      <c r="C5" s="277" t="s">
        <v>5</v>
      </c>
      <c r="D5" s="214" t="s">
        <v>72</v>
      </c>
      <c r="E5" s="83" t="s">
        <v>143</v>
      </c>
      <c r="F5" s="214" t="s">
        <v>146</v>
      </c>
      <c r="G5" s="88">
        <v>5</v>
      </c>
      <c r="H5" s="30">
        <v>5</v>
      </c>
      <c r="I5" s="71">
        <v>2024</v>
      </c>
      <c r="J5" s="196" t="s">
        <v>248</v>
      </c>
      <c r="K5" s="223">
        <v>5</v>
      </c>
      <c r="L5" s="224" t="str">
        <f t="shared" ref="L5" si="0">IF(G5+H5=0,"Ano","Ne")</f>
        <v>Ne</v>
      </c>
      <c r="M5" s="224">
        <v>0</v>
      </c>
      <c r="N5" s="167" t="s">
        <v>125</v>
      </c>
    </row>
    <row r="6" spans="1:14" ht="95.25" customHeight="1" x14ac:dyDescent="0.3">
      <c r="A6" s="273"/>
      <c r="B6" s="276"/>
      <c r="C6" s="278"/>
      <c r="D6" s="34" t="s">
        <v>220</v>
      </c>
      <c r="E6" s="123" t="s">
        <v>208</v>
      </c>
      <c r="F6" s="34" t="s">
        <v>63</v>
      </c>
      <c r="G6" s="88">
        <v>40</v>
      </c>
      <c r="H6" s="30">
        <v>0</v>
      </c>
      <c r="I6" s="71">
        <v>2025</v>
      </c>
      <c r="J6" s="196" t="s">
        <v>249</v>
      </c>
      <c r="K6" s="223">
        <v>40</v>
      </c>
      <c r="L6" s="216" t="s">
        <v>115</v>
      </c>
      <c r="M6" s="224">
        <v>0</v>
      </c>
      <c r="N6" s="167" t="s">
        <v>125</v>
      </c>
    </row>
    <row r="7" spans="1:14" ht="73.5" customHeight="1" x14ac:dyDescent="0.3">
      <c r="A7" s="274"/>
      <c r="B7" s="61" t="s">
        <v>139</v>
      </c>
      <c r="C7" s="61" t="s">
        <v>6</v>
      </c>
      <c r="D7" s="214" t="s">
        <v>73</v>
      </c>
      <c r="E7" s="62" t="s">
        <v>144</v>
      </c>
      <c r="F7" s="214" t="s">
        <v>106</v>
      </c>
      <c r="G7" s="224">
        <v>0</v>
      </c>
      <c r="H7" s="30">
        <v>0</v>
      </c>
      <c r="I7" s="224">
        <v>2023</v>
      </c>
      <c r="J7" s="197" t="s">
        <v>99</v>
      </c>
      <c r="K7" s="223">
        <f t="shared" ref="K7" si="1">G7-H7</f>
        <v>0</v>
      </c>
      <c r="L7" s="216" t="str">
        <f t="shared" ref="L7" si="2">IF(G7+H7=0,"Ano","Ne")</f>
        <v>Ano</v>
      </c>
      <c r="M7" s="212">
        <f t="shared" ref="M7:M8" si="3">G7-K7</f>
        <v>0</v>
      </c>
      <c r="N7" s="140"/>
    </row>
    <row r="8" spans="1:14" ht="56.5" thickBot="1" x14ac:dyDescent="0.35">
      <c r="A8" s="275"/>
      <c r="B8" s="103" t="s">
        <v>70</v>
      </c>
      <c r="C8" s="103" t="s">
        <v>7</v>
      </c>
      <c r="D8" s="75" t="s">
        <v>74</v>
      </c>
      <c r="E8" s="94" t="s">
        <v>8</v>
      </c>
      <c r="F8" s="75" t="s">
        <v>9</v>
      </c>
      <c r="G8" s="101">
        <v>0.25</v>
      </c>
      <c r="H8" s="102">
        <v>0</v>
      </c>
      <c r="I8" s="77">
        <v>2025</v>
      </c>
      <c r="J8" s="198" t="s">
        <v>230</v>
      </c>
      <c r="K8" s="223">
        <f t="shared" ref="K8" si="4">G8-H8</f>
        <v>0.25</v>
      </c>
      <c r="L8" s="216" t="s">
        <v>115</v>
      </c>
      <c r="M8" s="212">
        <f t="shared" si="3"/>
        <v>0</v>
      </c>
      <c r="N8" s="140"/>
    </row>
    <row r="9" spans="1:14" ht="22.5" customHeight="1" thickBot="1" x14ac:dyDescent="0.35">
      <c r="A9" s="119" t="s">
        <v>55</v>
      </c>
      <c r="B9" s="260">
        <v>220.95</v>
      </c>
      <c r="C9" s="261"/>
      <c r="D9" s="261"/>
      <c r="E9" s="261"/>
      <c r="F9" s="261"/>
      <c r="G9" s="261"/>
      <c r="H9" s="261"/>
      <c r="I9" s="261"/>
      <c r="J9" s="262"/>
      <c r="K9" s="229">
        <f>SUM(K3:K8)</f>
        <v>220.95</v>
      </c>
      <c r="L9" s="230"/>
      <c r="M9" s="212">
        <f>SUM(M3:M8)</f>
        <v>0</v>
      </c>
      <c r="N9" s="140"/>
    </row>
    <row r="10" spans="1:14" ht="15.5" x14ac:dyDescent="0.35">
      <c r="K10" s="97"/>
      <c r="L10" s="98"/>
      <c r="M10" s="96"/>
    </row>
    <row r="11" spans="1:14" x14ac:dyDescent="0.3">
      <c r="M11" s="84"/>
    </row>
    <row r="12" spans="1:14" x14ac:dyDescent="0.3">
      <c r="M12" s="84"/>
    </row>
    <row r="13" spans="1:14" x14ac:dyDescent="0.3">
      <c r="A13" s="27"/>
      <c r="M13" s="84"/>
    </row>
    <row r="14" spans="1:14" ht="18.75" customHeight="1" thickBot="1" x14ac:dyDescent="0.35">
      <c r="A14" s="28"/>
      <c r="M14" s="84"/>
    </row>
    <row r="15" spans="1:14" ht="15" thickBot="1" x14ac:dyDescent="0.35">
      <c r="A15" s="27"/>
      <c r="B15" s="22"/>
      <c r="M15" s="84"/>
    </row>
    <row r="16" spans="1:14" x14ac:dyDescent="0.3">
      <c r="M16" s="84"/>
    </row>
    <row r="17" spans="13:13" x14ac:dyDescent="0.3">
      <c r="M17" s="84"/>
    </row>
  </sheetData>
  <mergeCells count="8">
    <mergeCell ref="B9:J9"/>
    <mergeCell ref="A1:J1"/>
    <mergeCell ref="B3:B4"/>
    <mergeCell ref="C3:C4"/>
    <mergeCell ref="G3:G4"/>
    <mergeCell ref="A2:A8"/>
    <mergeCell ref="B5:B6"/>
    <mergeCell ref="C5:C6"/>
  </mergeCells>
  <pageMargins left="0.7" right="0.7" top="0.78740157499999996" bottom="0.78740157499999996" header="0.3" footer="0.3"/>
  <pageSetup paperSize="8" scale="5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V13"/>
  <sheetViews>
    <sheetView zoomScale="60" zoomScaleNormal="60" workbookViewId="0">
      <pane xSplit="1" ySplit="2" topLeftCell="C9" activePane="bottomRight" state="frozen"/>
      <selection activeCell="K3" sqref="K3"/>
      <selection pane="topRight" activeCell="K3" sqref="K3"/>
      <selection pane="bottomLeft" activeCell="K3" sqref="K3"/>
      <selection pane="bottomRight" activeCell="C17" sqref="C17"/>
    </sheetView>
  </sheetViews>
  <sheetFormatPr defaultRowHeight="14.5" x14ac:dyDescent="0.35"/>
  <cols>
    <col min="1" max="1" width="53" customWidth="1"/>
    <col min="2" max="2" width="55.54296875" customWidth="1"/>
    <col min="3" max="3" width="46" customWidth="1"/>
    <col min="4" max="4" width="46.81640625" customWidth="1"/>
    <col min="5" max="5" width="42.7265625" customWidth="1"/>
    <col min="6" max="6" width="18.54296875" customWidth="1"/>
    <col min="7" max="7" width="47" customWidth="1"/>
    <col min="8" max="8" width="33.7265625" style="13" customWidth="1"/>
    <col min="9" max="9" width="28.7265625" style="9" customWidth="1"/>
    <col min="10" max="10" width="28.7265625" customWidth="1"/>
    <col min="11" max="11" width="21.54296875" customWidth="1"/>
    <col min="12" max="12" width="28" customWidth="1"/>
    <col min="13" max="13" width="24" customWidth="1"/>
    <col min="14" max="14" width="27.26953125" style="9" customWidth="1"/>
    <col min="15" max="15" width="32" customWidth="1"/>
  </cols>
  <sheetData>
    <row r="1" spans="1:74" ht="47.25" customHeight="1" thickBot="1" x14ac:dyDescent="0.4">
      <c r="A1" s="263" t="s">
        <v>49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27"/>
      <c r="M1" s="227"/>
      <c r="N1" s="227"/>
      <c r="O1" s="227"/>
    </row>
    <row r="2" spans="1:74" s="14" customFormat="1" ht="48.75" customHeight="1" x14ac:dyDescent="0.35">
      <c r="A2" s="295" t="s">
        <v>182</v>
      </c>
      <c r="B2" s="16" t="s">
        <v>0</v>
      </c>
      <c r="C2" s="17" t="s">
        <v>2</v>
      </c>
      <c r="D2" s="16" t="s">
        <v>1</v>
      </c>
      <c r="E2" s="16" t="s">
        <v>3</v>
      </c>
      <c r="F2" s="16" t="s">
        <v>4</v>
      </c>
      <c r="G2" s="16" t="s">
        <v>83</v>
      </c>
      <c r="H2" s="177" t="s">
        <v>80</v>
      </c>
      <c r="I2" s="43" t="s">
        <v>39</v>
      </c>
      <c r="J2" s="16" t="s">
        <v>82</v>
      </c>
      <c r="K2" s="18" t="s">
        <v>10</v>
      </c>
      <c r="L2" s="232" t="s">
        <v>110</v>
      </c>
      <c r="M2" s="226" t="s">
        <v>257</v>
      </c>
      <c r="N2" s="226" t="s">
        <v>126</v>
      </c>
      <c r="O2" s="226" t="s">
        <v>127</v>
      </c>
    </row>
    <row r="3" spans="1:74" ht="124.5" customHeight="1" x14ac:dyDescent="0.35">
      <c r="A3" s="296"/>
      <c r="B3" s="299" t="s">
        <v>75</v>
      </c>
      <c r="C3" s="301" t="s">
        <v>174</v>
      </c>
      <c r="D3" s="251" t="s">
        <v>252</v>
      </c>
      <c r="E3" s="304" t="s">
        <v>21</v>
      </c>
      <c r="F3" s="306" t="s">
        <v>154</v>
      </c>
      <c r="G3" s="308"/>
      <c r="H3" s="309">
        <v>0</v>
      </c>
      <c r="I3" s="311">
        <v>0</v>
      </c>
      <c r="J3" s="283">
        <v>2024</v>
      </c>
      <c r="K3" s="285" t="s">
        <v>233</v>
      </c>
      <c r="L3" s="287">
        <f>H3-I3</f>
        <v>0</v>
      </c>
      <c r="M3" s="289" t="str">
        <f>IF(H3+I3=0,"Ano","Ne")</f>
        <v>Ano</v>
      </c>
      <c r="N3" s="291">
        <v>0</v>
      </c>
      <c r="O3" s="293"/>
    </row>
    <row r="4" spans="1:74" ht="91.5" customHeight="1" x14ac:dyDescent="0.35">
      <c r="A4" s="296"/>
      <c r="B4" s="299"/>
      <c r="C4" s="301"/>
      <c r="D4" s="255"/>
      <c r="E4" s="305"/>
      <c r="F4" s="307"/>
      <c r="G4" s="294"/>
      <c r="H4" s="310"/>
      <c r="I4" s="312"/>
      <c r="J4" s="284"/>
      <c r="K4" s="286"/>
      <c r="L4" s="288"/>
      <c r="M4" s="290"/>
      <c r="N4" s="292"/>
      <c r="O4" s="294"/>
    </row>
    <row r="5" spans="1:74" s="4" customFormat="1" ht="225.75" customHeight="1" x14ac:dyDescent="0.35">
      <c r="A5" s="297"/>
      <c r="B5" s="300" t="s">
        <v>76</v>
      </c>
      <c r="C5" s="302" t="s">
        <v>155</v>
      </c>
      <c r="D5" s="25" t="s">
        <v>77</v>
      </c>
      <c r="E5" s="25" t="s">
        <v>223</v>
      </c>
      <c r="F5" s="90" t="s">
        <v>107</v>
      </c>
      <c r="G5" s="70"/>
      <c r="H5" s="68">
        <v>0.15</v>
      </c>
      <c r="I5" s="88">
        <v>0</v>
      </c>
      <c r="J5" s="71">
        <v>2024</v>
      </c>
      <c r="K5" s="144" t="s">
        <v>17</v>
      </c>
      <c r="L5" s="203">
        <f t="shared" ref="L5:L10" si="0">H5-I5</f>
        <v>0.15</v>
      </c>
      <c r="M5" s="224" t="str">
        <f t="shared" ref="M5:M9" si="1">IF(H5+I5=0,"Ano","Ne")</f>
        <v>Ne</v>
      </c>
      <c r="N5" s="212">
        <f t="shared" ref="N5:N10" si="2">H5-L5</f>
        <v>0</v>
      </c>
      <c r="O5" s="157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</row>
    <row r="6" spans="1:74" ht="138.75" customHeight="1" x14ac:dyDescent="0.35">
      <c r="A6" s="298"/>
      <c r="B6" s="300"/>
      <c r="C6" s="303"/>
      <c r="D6" s="118" t="s">
        <v>159</v>
      </c>
      <c r="E6" s="29" t="s">
        <v>22</v>
      </c>
      <c r="F6" s="25" t="s">
        <v>154</v>
      </c>
      <c r="G6" s="67"/>
      <c r="H6" s="170">
        <v>0</v>
      </c>
      <c r="I6" s="31">
        <v>0</v>
      </c>
      <c r="J6" s="89">
        <v>2024</v>
      </c>
      <c r="K6" s="154" t="s">
        <v>233</v>
      </c>
      <c r="L6" s="203">
        <f t="shared" si="0"/>
        <v>0</v>
      </c>
      <c r="M6" s="224" t="str">
        <f t="shared" si="1"/>
        <v>Ano</v>
      </c>
      <c r="N6" s="212">
        <f t="shared" si="2"/>
        <v>0</v>
      </c>
      <c r="O6" s="141"/>
    </row>
    <row r="7" spans="1:74" s="2" customFormat="1" ht="196.5" customHeight="1" x14ac:dyDescent="0.35">
      <c r="A7" s="279" t="s">
        <v>152</v>
      </c>
      <c r="B7" s="281" t="s">
        <v>176</v>
      </c>
      <c r="C7" s="281" t="s">
        <v>157</v>
      </c>
      <c r="D7" s="32" t="s">
        <v>225</v>
      </c>
      <c r="E7" s="105" t="s">
        <v>227</v>
      </c>
      <c r="F7" s="33" t="s">
        <v>19</v>
      </c>
      <c r="G7" s="64"/>
      <c r="H7" s="171" t="s">
        <v>45</v>
      </c>
      <c r="I7" s="65">
        <v>0</v>
      </c>
      <c r="J7" s="66">
        <v>2025</v>
      </c>
      <c r="K7" s="155" t="s">
        <v>235</v>
      </c>
      <c r="L7" s="203">
        <f t="shared" si="0"/>
        <v>0.1</v>
      </c>
      <c r="M7" s="224" t="s">
        <v>115</v>
      </c>
      <c r="N7" s="212">
        <f t="shared" si="2"/>
        <v>0</v>
      </c>
      <c r="O7" s="158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</row>
    <row r="8" spans="1:74" s="3" customFormat="1" ht="151.5" customHeight="1" x14ac:dyDescent="0.35">
      <c r="A8" s="279"/>
      <c r="B8" s="281"/>
      <c r="C8" s="281"/>
      <c r="D8" s="32" t="s">
        <v>224</v>
      </c>
      <c r="E8" s="29" t="s">
        <v>56</v>
      </c>
      <c r="F8" s="33" t="s">
        <v>19</v>
      </c>
      <c r="G8" s="64"/>
      <c r="H8" s="171" t="s">
        <v>46</v>
      </c>
      <c r="I8" s="65">
        <v>0</v>
      </c>
      <c r="J8" s="66">
        <v>2024</v>
      </c>
      <c r="K8" s="155" t="s">
        <v>234</v>
      </c>
      <c r="L8" s="203">
        <f t="shared" si="0"/>
        <v>0.05</v>
      </c>
      <c r="M8" s="216" t="s">
        <v>115</v>
      </c>
      <c r="N8" s="212">
        <f t="shared" si="2"/>
        <v>0</v>
      </c>
      <c r="O8" s="158"/>
    </row>
    <row r="9" spans="1:74" s="3" customFormat="1" ht="144.75" customHeight="1" x14ac:dyDescent="0.35">
      <c r="A9" s="279"/>
      <c r="B9" s="281" t="s">
        <v>175</v>
      </c>
      <c r="C9" s="281" t="s">
        <v>153</v>
      </c>
      <c r="D9" s="33" t="s">
        <v>156</v>
      </c>
      <c r="E9" s="29" t="s">
        <v>23</v>
      </c>
      <c r="F9" s="33" t="s">
        <v>256</v>
      </c>
      <c r="G9" s="64"/>
      <c r="H9" s="171">
        <v>0</v>
      </c>
      <c r="I9" s="66">
        <v>0</v>
      </c>
      <c r="J9" s="66">
        <v>2025</v>
      </c>
      <c r="K9" s="155" t="s">
        <v>16</v>
      </c>
      <c r="L9" s="203">
        <f t="shared" si="0"/>
        <v>0</v>
      </c>
      <c r="M9" s="216" t="str">
        <f t="shared" si="1"/>
        <v>Ano</v>
      </c>
      <c r="N9" s="212">
        <f t="shared" si="2"/>
        <v>0</v>
      </c>
      <c r="O9" s="158"/>
    </row>
    <row r="10" spans="1:74" ht="218.25" customHeight="1" thickBot="1" x14ac:dyDescent="0.4">
      <c r="A10" s="280"/>
      <c r="B10" s="282"/>
      <c r="C10" s="282"/>
      <c r="D10" s="100" t="s">
        <v>226</v>
      </c>
      <c r="E10" s="78" t="s">
        <v>158</v>
      </c>
      <c r="F10" s="100" t="s">
        <v>20</v>
      </c>
      <c r="G10" s="76"/>
      <c r="H10" s="172" t="s">
        <v>45</v>
      </c>
      <c r="I10" s="80">
        <v>0</v>
      </c>
      <c r="J10" s="77">
        <v>2024</v>
      </c>
      <c r="K10" s="156" t="s">
        <v>236</v>
      </c>
      <c r="L10" s="203">
        <f t="shared" si="0"/>
        <v>0.1</v>
      </c>
      <c r="M10" s="216" t="s">
        <v>115</v>
      </c>
      <c r="N10" s="212">
        <f t="shared" si="2"/>
        <v>0</v>
      </c>
      <c r="O10" s="141"/>
    </row>
    <row r="11" spans="1:74" ht="49.5" customHeight="1" thickBot="1" x14ac:dyDescent="0.4">
      <c r="A11" s="120" t="s">
        <v>55</v>
      </c>
      <c r="B11" s="260">
        <v>0.4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03">
        <f>SUM(L5:L10)</f>
        <v>0.4</v>
      </c>
      <c r="M11" s="140"/>
      <c r="N11" s="224">
        <f>SUM(N4:N10)</f>
        <v>0</v>
      </c>
      <c r="O11" s="141"/>
    </row>
    <row r="12" spans="1:74" ht="54.75" customHeight="1" x14ac:dyDescent="0.35">
      <c r="A12" s="5"/>
      <c r="F12" s="1"/>
      <c r="G12" s="1"/>
      <c r="L12" s="99"/>
      <c r="M12" s="98"/>
      <c r="N12" s="98"/>
    </row>
    <row r="13" spans="1:74" x14ac:dyDescent="0.35">
      <c r="H13" s="169"/>
    </row>
  </sheetData>
  <mergeCells count="24">
    <mergeCell ref="N3:N4"/>
    <mergeCell ref="O3:O4"/>
    <mergeCell ref="A1:K1"/>
    <mergeCell ref="A2:A6"/>
    <mergeCell ref="B3:B4"/>
    <mergeCell ref="B5:B6"/>
    <mergeCell ref="C3:C4"/>
    <mergeCell ref="C5:C6"/>
    <mergeCell ref="D3:D4"/>
    <mergeCell ref="E3:E4"/>
    <mergeCell ref="F3:F4"/>
    <mergeCell ref="G3:G4"/>
    <mergeCell ref="H3:H4"/>
    <mergeCell ref="I3:I4"/>
    <mergeCell ref="B11:K11"/>
    <mergeCell ref="B7:B8"/>
    <mergeCell ref="C7:C8"/>
    <mergeCell ref="L3:L4"/>
    <mergeCell ref="M3:M4"/>
    <mergeCell ref="A7:A10"/>
    <mergeCell ref="B9:B10"/>
    <mergeCell ref="C9:C10"/>
    <mergeCell ref="J3:J4"/>
    <mergeCell ref="K3:K4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9"/>
  <sheetViews>
    <sheetView zoomScale="60" zoomScaleNormal="60" workbookViewId="0">
      <selection activeCell="E19" sqref="E19"/>
    </sheetView>
  </sheetViews>
  <sheetFormatPr defaultRowHeight="14.5" x14ac:dyDescent="0.35"/>
  <cols>
    <col min="1" max="1" width="53" customWidth="1"/>
    <col min="2" max="2" width="55.54296875" customWidth="1"/>
    <col min="3" max="3" width="46" customWidth="1"/>
    <col min="4" max="4" width="37.54296875" customWidth="1"/>
    <col min="5" max="5" width="42.7265625" customWidth="1"/>
    <col min="6" max="6" width="18.54296875" customWidth="1"/>
    <col min="7" max="7" width="33.81640625" customWidth="1"/>
    <col min="8" max="8" width="28.7265625" style="15" customWidth="1"/>
    <col min="9" max="10" width="28.7265625" customWidth="1"/>
    <col min="11" max="11" width="21.54296875" customWidth="1"/>
    <col min="12" max="12" width="28" customWidth="1"/>
    <col min="13" max="13" width="27.26953125" style="9" customWidth="1"/>
    <col min="14" max="14" width="32" style="9" customWidth="1"/>
  </cols>
  <sheetData>
    <row r="1" spans="1:14" ht="47.25" customHeight="1" thickBot="1" x14ac:dyDescent="0.4">
      <c r="A1" s="263" t="s">
        <v>50</v>
      </c>
      <c r="B1" s="264"/>
      <c r="C1" s="264"/>
      <c r="D1" s="264"/>
      <c r="E1" s="264"/>
      <c r="F1" s="264"/>
      <c r="G1" s="264"/>
      <c r="H1" s="264"/>
      <c r="I1" s="264"/>
      <c r="J1" s="264"/>
      <c r="K1" s="227"/>
      <c r="L1" s="227"/>
      <c r="M1" s="227"/>
      <c r="N1" s="227"/>
    </row>
    <row r="2" spans="1:14" ht="48" customHeight="1" x14ac:dyDescent="0.35">
      <c r="A2" s="313" t="s">
        <v>160</v>
      </c>
      <c r="B2" s="175" t="s">
        <v>0</v>
      </c>
      <c r="C2" s="17" t="s">
        <v>2</v>
      </c>
      <c r="D2" s="16" t="s">
        <v>1</v>
      </c>
      <c r="E2" s="18" t="s">
        <v>3</v>
      </c>
      <c r="F2" s="16" t="s">
        <v>4</v>
      </c>
      <c r="G2" s="18" t="s">
        <v>84</v>
      </c>
      <c r="H2" s="43" t="s">
        <v>39</v>
      </c>
      <c r="I2" s="16" t="s">
        <v>82</v>
      </c>
      <c r="J2" s="18" t="s">
        <v>10</v>
      </c>
      <c r="K2" s="232" t="s">
        <v>110</v>
      </c>
      <c r="L2" s="226" t="s">
        <v>257</v>
      </c>
      <c r="M2" s="226" t="s">
        <v>126</v>
      </c>
      <c r="N2" s="226" t="s">
        <v>127</v>
      </c>
    </row>
    <row r="3" spans="1:14" ht="86.25" customHeight="1" x14ac:dyDescent="0.35">
      <c r="A3" s="249"/>
      <c r="B3" s="251" t="s">
        <v>78</v>
      </c>
      <c r="C3" s="251" t="s">
        <v>32</v>
      </c>
      <c r="D3" s="87" t="s">
        <v>79</v>
      </c>
      <c r="E3" s="34" t="s">
        <v>33</v>
      </c>
      <c r="F3" s="19" t="s">
        <v>108</v>
      </c>
      <c r="G3" s="26">
        <v>0.1</v>
      </c>
      <c r="H3" s="30">
        <v>0.1</v>
      </c>
      <c r="I3" s="24">
        <v>2025</v>
      </c>
      <c r="J3" s="153" t="s">
        <v>30</v>
      </c>
      <c r="K3" s="200">
        <v>0.1</v>
      </c>
      <c r="L3" s="235" t="s">
        <v>115</v>
      </c>
      <c r="M3" s="165">
        <f>G3-K3</f>
        <v>0</v>
      </c>
      <c r="N3" s="164"/>
    </row>
    <row r="4" spans="1:14" ht="70" x14ac:dyDescent="0.35">
      <c r="A4" s="249"/>
      <c r="B4" s="255"/>
      <c r="C4" s="255"/>
      <c r="D4" s="25" t="s">
        <v>161</v>
      </c>
      <c r="E4" s="73" t="s">
        <v>34</v>
      </c>
      <c r="F4" s="25" t="s">
        <v>162</v>
      </c>
      <c r="G4" s="88">
        <v>0</v>
      </c>
      <c r="H4" s="30">
        <v>0</v>
      </c>
      <c r="I4" s="71">
        <v>2025</v>
      </c>
      <c r="J4" s="144" t="s">
        <v>30</v>
      </c>
      <c r="K4" s="199">
        <f t="shared" ref="K4:K6" si="0">G4-H4</f>
        <v>0</v>
      </c>
      <c r="L4" s="149" t="str">
        <f t="shared" ref="L4:L6" si="1">IF(G4+H4=0,"Ano","Ne")</f>
        <v>Ano</v>
      </c>
      <c r="M4" s="150">
        <f>G4-K4</f>
        <v>0</v>
      </c>
      <c r="N4" s="141"/>
    </row>
    <row r="5" spans="1:14" ht="69" customHeight="1" x14ac:dyDescent="0.35">
      <c r="A5" s="249"/>
      <c r="B5" s="85" t="s">
        <v>163</v>
      </c>
      <c r="C5" s="86" t="s">
        <v>165</v>
      </c>
      <c r="D5" s="90" t="s">
        <v>166</v>
      </c>
      <c r="E5" s="34" t="s">
        <v>36</v>
      </c>
      <c r="F5" s="25" t="s">
        <v>109</v>
      </c>
      <c r="G5" s="31">
        <v>0</v>
      </c>
      <c r="H5" s="30">
        <v>0</v>
      </c>
      <c r="I5" s="89">
        <v>2023</v>
      </c>
      <c r="J5" s="147" t="s">
        <v>237</v>
      </c>
      <c r="K5" s="199">
        <f t="shared" si="0"/>
        <v>0</v>
      </c>
      <c r="L5" s="149" t="str">
        <f t="shared" si="1"/>
        <v>Ano</v>
      </c>
      <c r="M5" s="150">
        <f t="shared" ref="M5:M6" si="2">G5-K5</f>
        <v>0</v>
      </c>
      <c r="N5" s="141"/>
    </row>
    <row r="6" spans="1:14" ht="96.75" customHeight="1" x14ac:dyDescent="0.35">
      <c r="A6" s="249"/>
      <c r="B6" s="253" t="s">
        <v>164</v>
      </c>
      <c r="C6" s="253" t="s">
        <v>31</v>
      </c>
      <c r="D6" s="251" t="s">
        <v>167</v>
      </c>
      <c r="E6" s="315" t="s">
        <v>35</v>
      </c>
      <c r="F6" s="251" t="s">
        <v>11</v>
      </c>
      <c r="G6" s="317">
        <v>0</v>
      </c>
      <c r="H6" s="319">
        <v>0</v>
      </c>
      <c r="I6" s="321">
        <v>2023</v>
      </c>
      <c r="J6" s="322" t="s">
        <v>40</v>
      </c>
      <c r="K6" s="324">
        <f t="shared" si="0"/>
        <v>0</v>
      </c>
      <c r="L6" s="326" t="str">
        <f t="shared" si="1"/>
        <v>Ano</v>
      </c>
      <c r="M6" s="328">
        <f t="shared" si="2"/>
        <v>0</v>
      </c>
      <c r="N6" s="308"/>
    </row>
    <row r="7" spans="1:14" ht="24" customHeight="1" thickBot="1" x14ac:dyDescent="0.4">
      <c r="A7" s="249"/>
      <c r="B7" s="314"/>
      <c r="C7" s="314"/>
      <c r="D7" s="252"/>
      <c r="E7" s="316"/>
      <c r="F7" s="252"/>
      <c r="G7" s="318"/>
      <c r="H7" s="320"/>
      <c r="I7" s="289"/>
      <c r="J7" s="323"/>
      <c r="K7" s="325"/>
      <c r="L7" s="327"/>
      <c r="M7" s="329"/>
      <c r="N7" s="294"/>
    </row>
    <row r="8" spans="1:14" ht="23.25" customHeight="1" thickBot="1" x14ac:dyDescent="0.4">
      <c r="A8" s="119" t="s">
        <v>55</v>
      </c>
      <c r="B8" s="330">
        <v>0.1</v>
      </c>
      <c r="C8" s="331"/>
      <c r="D8" s="331"/>
      <c r="E8" s="331"/>
      <c r="F8" s="331"/>
      <c r="G8" s="331"/>
      <c r="H8" s="331"/>
      <c r="I8" s="331"/>
      <c r="J8" s="332"/>
      <c r="K8" s="201">
        <f>SUM(K3:K6)</f>
        <v>0.1</v>
      </c>
      <c r="L8" s="163"/>
      <c r="M8" s="162">
        <f>SUM(M3:M6)</f>
        <v>0</v>
      </c>
      <c r="N8" s="164"/>
    </row>
    <row r="9" spans="1:14" ht="15" customHeight="1" x14ac:dyDescent="0.35">
      <c r="F9" s="1"/>
      <c r="K9" s="98"/>
      <c r="L9" s="98"/>
      <c r="M9" s="96"/>
      <c r="N9" s="3"/>
    </row>
  </sheetData>
  <mergeCells count="18">
    <mergeCell ref="K6:K7"/>
    <mergeCell ref="L6:L7"/>
    <mergeCell ref="M6:M7"/>
    <mergeCell ref="N6:N7"/>
    <mergeCell ref="B8:J8"/>
    <mergeCell ref="B3:B4"/>
    <mergeCell ref="C3:C4"/>
    <mergeCell ref="A1:J1"/>
    <mergeCell ref="A2:A7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7"/>
  <sheetViews>
    <sheetView topLeftCell="B1" zoomScale="70" zoomScaleNormal="70" workbookViewId="0">
      <selection activeCell="B21" sqref="B21"/>
    </sheetView>
  </sheetViews>
  <sheetFormatPr defaultRowHeight="14.5" x14ac:dyDescent="0.35"/>
  <cols>
    <col min="1" max="1" width="53" customWidth="1"/>
    <col min="2" max="2" width="55.54296875" customWidth="1"/>
    <col min="3" max="3" width="46" customWidth="1"/>
    <col min="4" max="4" width="37.54296875" customWidth="1"/>
    <col min="5" max="5" width="42.7265625" customWidth="1"/>
    <col min="6" max="6" width="18.54296875" customWidth="1"/>
    <col min="7" max="7" width="34.1796875" customWidth="1"/>
    <col min="8" max="10" width="28.7265625" customWidth="1"/>
    <col min="11" max="11" width="21.54296875" customWidth="1"/>
    <col min="12" max="12" width="28" customWidth="1"/>
    <col min="13" max="13" width="27.26953125" style="9" customWidth="1"/>
    <col min="14" max="14" width="32" style="9" customWidth="1"/>
  </cols>
  <sheetData>
    <row r="1" spans="1:14" ht="47.25" customHeight="1" thickBot="1" x14ac:dyDescent="0.4">
      <c r="A1" s="263" t="s">
        <v>51</v>
      </c>
      <c r="B1" s="264"/>
      <c r="C1" s="264"/>
      <c r="D1" s="264"/>
      <c r="E1" s="264"/>
      <c r="F1" s="264"/>
      <c r="G1" s="264"/>
      <c r="H1" s="264"/>
      <c r="I1" s="264"/>
      <c r="J1" s="264"/>
      <c r="K1" s="227"/>
      <c r="L1" s="227"/>
      <c r="M1" s="227"/>
      <c r="N1" s="227"/>
    </row>
    <row r="2" spans="1:14" ht="48" customHeight="1" x14ac:dyDescent="0.35">
      <c r="A2" s="104"/>
      <c r="B2" s="175" t="s">
        <v>0</v>
      </c>
      <c r="C2" s="17" t="s">
        <v>2</v>
      </c>
      <c r="D2" s="16" t="s">
        <v>1</v>
      </c>
      <c r="E2" s="18" t="s">
        <v>3</v>
      </c>
      <c r="F2" s="16" t="s">
        <v>4</v>
      </c>
      <c r="G2" s="18" t="s">
        <v>85</v>
      </c>
      <c r="H2" s="43" t="s">
        <v>39</v>
      </c>
      <c r="I2" s="16" t="s">
        <v>82</v>
      </c>
      <c r="J2" s="18" t="s">
        <v>10</v>
      </c>
      <c r="K2" s="232" t="s">
        <v>110</v>
      </c>
      <c r="L2" s="226" t="s">
        <v>257</v>
      </c>
      <c r="M2" s="226" t="s">
        <v>126</v>
      </c>
      <c r="N2" s="226" t="s">
        <v>127</v>
      </c>
    </row>
    <row r="3" spans="1:14" ht="101.25" customHeight="1" x14ac:dyDescent="0.35">
      <c r="A3" s="248" t="s">
        <v>168</v>
      </c>
      <c r="B3" s="90" t="s">
        <v>169</v>
      </c>
      <c r="C3" s="74" t="s">
        <v>44</v>
      </c>
      <c r="D3" s="90" t="s">
        <v>170</v>
      </c>
      <c r="E3" s="25" t="s">
        <v>57</v>
      </c>
      <c r="F3" s="25" t="s">
        <v>13</v>
      </c>
      <c r="G3" s="25" t="s">
        <v>58</v>
      </c>
      <c r="H3" s="31">
        <v>0</v>
      </c>
      <c r="I3" s="89">
        <v>2023</v>
      </c>
      <c r="J3" s="147" t="s">
        <v>12</v>
      </c>
      <c r="K3" s="199">
        <v>0</v>
      </c>
      <c r="L3" s="149" t="s">
        <v>123</v>
      </c>
      <c r="M3" s="150">
        <v>0</v>
      </c>
      <c r="N3" s="151" t="s">
        <v>172</v>
      </c>
    </row>
    <row r="4" spans="1:14" ht="68.25" customHeight="1" thickBot="1" x14ac:dyDescent="0.4">
      <c r="A4" s="336"/>
      <c r="B4" s="87" t="s">
        <v>173</v>
      </c>
      <c r="C4" s="61" t="s">
        <v>44</v>
      </c>
      <c r="D4" s="61" t="s">
        <v>171</v>
      </c>
      <c r="E4" s="87" t="s">
        <v>57</v>
      </c>
      <c r="F4" s="61" t="s">
        <v>13</v>
      </c>
      <c r="G4" s="87" t="s">
        <v>58</v>
      </c>
      <c r="H4" s="72">
        <v>0</v>
      </c>
      <c r="I4" s="63">
        <v>2023</v>
      </c>
      <c r="J4" s="148" t="s">
        <v>238</v>
      </c>
      <c r="K4" s="199">
        <v>0</v>
      </c>
      <c r="L4" s="149" t="s">
        <v>123</v>
      </c>
      <c r="M4" s="150">
        <v>0</v>
      </c>
      <c r="N4" s="151" t="s">
        <v>172</v>
      </c>
    </row>
    <row r="5" spans="1:14" ht="33" customHeight="1" thickBot="1" x14ac:dyDescent="0.4">
      <c r="A5" s="239" t="s">
        <v>55</v>
      </c>
      <c r="B5" s="333">
        <v>0</v>
      </c>
      <c r="C5" s="334"/>
      <c r="D5" s="334"/>
      <c r="E5" s="334"/>
      <c r="F5" s="334"/>
      <c r="G5" s="334"/>
      <c r="H5" s="334"/>
      <c r="I5" s="334"/>
      <c r="J5" s="335"/>
      <c r="K5" s="202">
        <f>SUM(K3:K4)</f>
        <v>0</v>
      </c>
      <c r="L5" s="152"/>
      <c r="M5" s="150">
        <f t="shared" ref="M5" si="0">G5-K5</f>
        <v>0</v>
      </c>
      <c r="N5" s="152"/>
    </row>
    <row r="6" spans="1:14" ht="15" customHeight="1" x14ac:dyDescent="0.35">
      <c r="F6" s="1"/>
      <c r="K6" s="98"/>
      <c r="L6" s="98"/>
      <c r="M6" s="96"/>
      <c r="N6" s="98"/>
    </row>
    <row r="7" spans="1:14" x14ac:dyDescent="0.35">
      <c r="M7" s="69"/>
    </row>
  </sheetData>
  <mergeCells count="3">
    <mergeCell ref="B5:J5"/>
    <mergeCell ref="A3:A4"/>
    <mergeCell ref="A1:J1"/>
  </mergeCells>
  <pageMargins left="0.7" right="0.7" top="0.78740157499999996" bottom="0.78740157499999996" header="0.3" footer="0.3"/>
  <pageSetup paperSize="8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3"/>
  <sheetViews>
    <sheetView topLeftCell="A8" zoomScale="60" zoomScaleNormal="60" workbookViewId="0">
      <selection activeCell="E9" sqref="E9"/>
    </sheetView>
  </sheetViews>
  <sheetFormatPr defaultRowHeight="14.5" x14ac:dyDescent="0.35"/>
  <cols>
    <col min="1" max="1" width="53" customWidth="1"/>
    <col min="2" max="2" width="55.54296875" customWidth="1"/>
    <col min="3" max="3" width="46" customWidth="1"/>
    <col min="4" max="4" width="37.54296875" customWidth="1"/>
    <col min="5" max="5" width="42.7265625" customWidth="1"/>
    <col min="6" max="6" width="18.54296875" customWidth="1"/>
    <col min="7" max="7" width="47" customWidth="1"/>
    <col min="8" max="8" width="34" customWidth="1"/>
    <col min="9" max="10" width="28.7265625" customWidth="1"/>
    <col min="11" max="11" width="21.54296875" customWidth="1"/>
    <col min="12" max="12" width="28" customWidth="1"/>
    <col min="13" max="13" width="24" customWidth="1"/>
    <col min="14" max="15" width="24.453125" customWidth="1"/>
  </cols>
  <sheetData>
    <row r="1" spans="1:15" ht="47.25" customHeight="1" thickBot="1" x14ac:dyDescent="0.4">
      <c r="A1" s="263" t="s">
        <v>52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27"/>
      <c r="M1" s="227"/>
      <c r="N1" s="227"/>
      <c r="O1" s="227"/>
    </row>
    <row r="2" spans="1:15" ht="47.25" customHeight="1" x14ac:dyDescent="0.35">
      <c r="A2" s="256" t="s">
        <v>86</v>
      </c>
      <c r="B2" s="16" t="s">
        <v>0</v>
      </c>
      <c r="C2" s="17" t="s">
        <v>2</v>
      </c>
      <c r="D2" s="16" t="s">
        <v>1</v>
      </c>
      <c r="E2" s="16" t="s">
        <v>3</v>
      </c>
      <c r="F2" s="16" t="s">
        <v>4</v>
      </c>
      <c r="G2" s="16" t="s">
        <v>83</v>
      </c>
      <c r="H2" s="16" t="s">
        <v>84</v>
      </c>
      <c r="I2" s="43" t="s">
        <v>39</v>
      </c>
      <c r="J2" s="16" t="s">
        <v>82</v>
      </c>
      <c r="K2" s="18" t="s">
        <v>10</v>
      </c>
      <c r="L2" s="232" t="s">
        <v>110</v>
      </c>
      <c r="M2" s="226" t="s">
        <v>257</v>
      </c>
      <c r="N2" s="226" t="s">
        <v>126</v>
      </c>
      <c r="O2" s="226" t="s">
        <v>127</v>
      </c>
    </row>
    <row r="3" spans="1:15" ht="47.25" customHeight="1" x14ac:dyDescent="0.35">
      <c r="A3" s="279"/>
      <c r="B3" s="343" t="s">
        <v>88</v>
      </c>
      <c r="C3" s="301" t="s">
        <v>186</v>
      </c>
      <c r="D3" s="301" t="s">
        <v>228</v>
      </c>
      <c r="E3" s="301" t="s">
        <v>187</v>
      </c>
      <c r="F3" s="299" t="s">
        <v>188</v>
      </c>
      <c r="G3" s="345"/>
      <c r="H3" s="346">
        <v>0</v>
      </c>
      <c r="I3" s="346">
        <v>0</v>
      </c>
      <c r="J3" s="348">
        <v>2023</v>
      </c>
      <c r="K3" s="337" t="s">
        <v>95</v>
      </c>
      <c r="L3" s="338">
        <f>H3-I3</f>
        <v>0</v>
      </c>
      <c r="M3" s="339" t="s">
        <v>123</v>
      </c>
      <c r="N3" s="342">
        <f>H4-L4</f>
        <v>0</v>
      </c>
      <c r="O3" s="308"/>
    </row>
    <row r="4" spans="1:15" ht="135.75" customHeight="1" x14ac:dyDescent="0.35">
      <c r="A4" s="279"/>
      <c r="B4" s="344"/>
      <c r="C4" s="301"/>
      <c r="D4" s="301"/>
      <c r="E4" s="301"/>
      <c r="F4" s="299"/>
      <c r="G4" s="345"/>
      <c r="H4" s="347"/>
      <c r="I4" s="346"/>
      <c r="J4" s="348"/>
      <c r="K4" s="337"/>
      <c r="L4" s="338"/>
      <c r="M4" s="339"/>
      <c r="N4" s="292"/>
      <c r="O4" s="294"/>
    </row>
    <row r="5" spans="1:15" ht="56.25" hidden="1" customHeight="1" x14ac:dyDescent="0.35">
      <c r="A5" s="279"/>
      <c r="B5" s="344"/>
      <c r="C5" s="31"/>
      <c r="D5" s="301"/>
      <c r="E5" s="301"/>
      <c r="F5" s="299"/>
      <c r="G5" s="345"/>
      <c r="H5" s="347"/>
      <c r="I5" s="91"/>
      <c r="J5" s="348"/>
      <c r="K5" s="337"/>
      <c r="L5" s="338"/>
      <c r="M5" s="339"/>
      <c r="N5" s="140"/>
      <c r="O5" s="141"/>
    </row>
    <row r="6" spans="1:15" ht="138.75" customHeight="1" x14ac:dyDescent="0.35">
      <c r="A6" s="279"/>
      <c r="B6" s="29" t="s">
        <v>189</v>
      </c>
      <c r="C6" s="90" t="s">
        <v>60</v>
      </c>
      <c r="D6" s="29" t="s">
        <v>180</v>
      </c>
      <c r="E6" s="29" t="s">
        <v>190</v>
      </c>
      <c r="F6" s="90" t="s">
        <v>191</v>
      </c>
      <c r="G6" s="31" t="s">
        <v>92</v>
      </c>
      <c r="H6" s="88">
        <v>0</v>
      </c>
      <c r="I6" s="88">
        <v>0</v>
      </c>
      <c r="J6" s="71">
        <v>2025</v>
      </c>
      <c r="K6" s="144" t="s">
        <v>100</v>
      </c>
      <c r="L6" s="203">
        <f t="shared" ref="L6:L8" si="0">H6-I6</f>
        <v>0</v>
      </c>
      <c r="M6" s="89" t="str">
        <f t="shared" ref="M6:M8" si="1">IF(H6+I6=0,"Ano","Ne")</f>
        <v>Ano</v>
      </c>
      <c r="N6" s="139">
        <f>H6-L6</f>
        <v>0</v>
      </c>
      <c r="O6" s="141"/>
    </row>
    <row r="7" spans="1:15" ht="147" customHeight="1" x14ac:dyDescent="0.35">
      <c r="A7" s="296" t="s">
        <v>183</v>
      </c>
      <c r="B7" s="106" t="s">
        <v>184</v>
      </c>
      <c r="C7" s="107" t="s">
        <v>192</v>
      </c>
      <c r="D7" s="34" t="s">
        <v>193</v>
      </c>
      <c r="E7" s="34" t="s">
        <v>194</v>
      </c>
      <c r="F7" s="34" t="s">
        <v>195</v>
      </c>
      <c r="G7" s="50"/>
      <c r="H7" s="48">
        <v>92</v>
      </c>
      <c r="I7" s="48">
        <v>0</v>
      </c>
      <c r="J7" s="48">
        <v>2025</v>
      </c>
      <c r="K7" s="145" t="s">
        <v>93</v>
      </c>
      <c r="L7" s="203">
        <v>92</v>
      </c>
      <c r="M7" s="216" t="s">
        <v>115</v>
      </c>
      <c r="N7" s="139">
        <f>H7-L7</f>
        <v>0</v>
      </c>
      <c r="O7" s="141"/>
    </row>
    <row r="8" spans="1:15" ht="66" customHeight="1" x14ac:dyDescent="0.35">
      <c r="A8" s="296"/>
      <c r="B8" s="34" t="s">
        <v>185</v>
      </c>
      <c r="C8" s="34" t="s">
        <v>197</v>
      </c>
      <c r="D8" s="34" t="s">
        <v>198</v>
      </c>
      <c r="E8" s="34" t="s">
        <v>199</v>
      </c>
      <c r="F8" s="34" t="s">
        <v>59</v>
      </c>
      <c r="G8" s="124"/>
      <c r="H8" s="50">
        <v>0</v>
      </c>
      <c r="I8" s="48">
        <v>0</v>
      </c>
      <c r="J8" s="48">
        <v>2023</v>
      </c>
      <c r="K8" s="145" t="s">
        <v>96</v>
      </c>
      <c r="L8" s="203">
        <f t="shared" si="0"/>
        <v>0</v>
      </c>
      <c r="M8" s="89" t="str">
        <f t="shared" si="1"/>
        <v>Ano</v>
      </c>
      <c r="N8" s="139">
        <f>H8-L8</f>
        <v>0</v>
      </c>
      <c r="O8" s="141"/>
    </row>
    <row r="9" spans="1:15" s="9" customFormat="1" ht="105" customHeight="1" x14ac:dyDescent="0.35">
      <c r="A9" s="340" t="s">
        <v>87</v>
      </c>
      <c r="B9" s="34" t="s">
        <v>181</v>
      </c>
      <c r="C9" s="125" t="s">
        <v>15</v>
      </c>
      <c r="D9" s="34" t="s">
        <v>196</v>
      </c>
      <c r="E9" s="34" t="s">
        <v>267</v>
      </c>
      <c r="F9" s="34" t="s">
        <v>200</v>
      </c>
      <c r="G9" s="124"/>
      <c r="H9" s="48">
        <v>0</v>
      </c>
      <c r="I9" s="48">
        <v>0</v>
      </c>
      <c r="J9" s="48">
        <v>2023</v>
      </c>
      <c r="K9" s="145" t="s">
        <v>94</v>
      </c>
      <c r="L9" s="203">
        <f>H8-I8</f>
        <v>0</v>
      </c>
      <c r="M9" s="89" t="str">
        <f>IF(H8+I8=0,"Ano","Ne")</f>
        <v>Ano</v>
      </c>
      <c r="N9" s="139">
        <f>H8-L9</f>
        <v>0</v>
      </c>
      <c r="O9" s="141"/>
    </row>
    <row r="10" spans="1:15" ht="102" customHeight="1" thickBot="1" x14ac:dyDescent="0.4">
      <c r="A10" s="341"/>
      <c r="B10" s="126" t="s">
        <v>201</v>
      </c>
      <c r="C10" s="126" t="s">
        <v>202</v>
      </c>
      <c r="D10" s="126" t="s">
        <v>203</v>
      </c>
      <c r="E10" s="126" t="s">
        <v>215</v>
      </c>
      <c r="F10" s="126" t="s">
        <v>244</v>
      </c>
      <c r="G10" s="127"/>
      <c r="H10" s="128">
        <v>0</v>
      </c>
      <c r="I10" s="129">
        <v>0</v>
      </c>
      <c r="J10" s="128">
        <v>2025</v>
      </c>
      <c r="K10" s="146" t="s">
        <v>94</v>
      </c>
      <c r="L10" s="203">
        <f>H9-I9</f>
        <v>0</v>
      </c>
      <c r="M10" s="89" t="str">
        <f>IF(H9+I9=0,"Ano","Ne")</f>
        <v>Ano</v>
      </c>
      <c r="N10" s="139">
        <f>H9-L10</f>
        <v>0</v>
      </c>
      <c r="O10" s="141"/>
    </row>
    <row r="11" spans="1:15" ht="21.75" customHeight="1" thickBot="1" x14ac:dyDescent="0.4">
      <c r="A11" s="121" t="s">
        <v>55</v>
      </c>
      <c r="B11" s="333">
        <v>92</v>
      </c>
      <c r="C11" s="334"/>
      <c r="D11" s="334"/>
      <c r="E11" s="334"/>
      <c r="F11" s="334"/>
      <c r="G11" s="334"/>
      <c r="H11" s="334"/>
      <c r="I11" s="334"/>
      <c r="J11" s="334"/>
      <c r="K11" s="335"/>
      <c r="L11" s="133">
        <f>SUM(L6:L10)</f>
        <v>92</v>
      </c>
      <c r="M11" s="140"/>
      <c r="N11" s="139">
        <f>SUM(N6:N10)</f>
        <v>0</v>
      </c>
      <c r="O11" s="141"/>
    </row>
    <row r="12" spans="1:15" ht="15" customHeight="1" x14ac:dyDescent="0.35">
      <c r="A12" s="7"/>
      <c r="F12" s="1"/>
      <c r="G12" s="1"/>
    </row>
    <row r="13" spans="1:15" ht="54.75" customHeight="1" x14ac:dyDescent="0.5">
      <c r="A13" s="8"/>
      <c r="F13" s="1"/>
      <c r="G13" s="1"/>
      <c r="H13" s="168"/>
      <c r="I13" s="168"/>
    </row>
  </sheetData>
  <mergeCells count="19">
    <mergeCell ref="N3:N4"/>
    <mergeCell ref="O3:O4"/>
    <mergeCell ref="A1:K1"/>
    <mergeCell ref="B3:B5"/>
    <mergeCell ref="D3:D5"/>
    <mergeCell ref="E3:E5"/>
    <mergeCell ref="F3:F5"/>
    <mergeCell ref="G3:G5"/>
    <mergeCell ref="H3:H5"/>
    <mergeCell ref="J3:J5"/>
    <mergeCell ref="C3:C4"/>
    <mergeCell ref="A2:A6"/>
    <mergeCell ref="I3:I4"/>
    <mergeCell ref="B11:K11"/>
    <mergeCell ref="K3:K5"/>
    <mergeCell ref="A7:A8"/>
    <mergeCell ref="L3:L5"/>
    <mergeCell ref="M3:M5"/>
    <mergeCell ref="A9:A10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7"/>
  <sheetViews>
    <sheetView zoomScale="30" zoomScaleNormal="30" zoomScaleSheetLayoutView="50" workbookViewId="0">
      <selection activeCell="C3" sqref="C3"/>
    </sheetView>
  </sheetViews>
  <sheetFormatPr defaultColWidth="9.1796875" defaultRowHeight="14.5" x14ac:dyDescent="0.35"/>
  <cols>
    <col min="1" max="1" width="53" style="6" customWidth="1"/>
    <col min="2" max="2" width="55.54296875" style="6" customWidth="1"/>
    <col min="3" max="3" width="46" style="6" customWidth="1"/>
    <col min="4" max="4" width="37.54296875" style="6" customWidth="1"/>
    <col min="5" max="5" width="68.54296875" style="6" customWidth="1"/>
    <col min="6" max="6" width="31.54296875" style="6" customWidth="1"/>
    <col min="7" max="7" width="47" style="6" customWidth="1"/>
    <col min="8" max="8" width="36.26953125" style="6" customWidth="1"/>
    <col min="9" max="10" width="28.7265625" style="6" customWidth="1"/>
    <col min="11" max="11" width="21.54296875" style="6" customWidth="1"/>
    <col min="12" max="12" width="28" style="6" customWidth="1"/>
    <col min="13" max="13" width="24" style="6" customWidth="1"/>
    <col min="14" max="14" width="22.453125" style="6" customWidth="1"/>
    <col min="15" max="15" width="34.453125" style="6" customWidth="1"/>
    <col min="16" max="16" width="31.453125" style="6" customWidth="1"/>
    <col min="17" max="16384" width="9.1796875" style="6"/>
  </cols>
  <sheetData>
    <row r="1" spans="1:17" ht="47.25" customHeight="1" thickBot="1" x14ac:dyDescent="0.4">
      <c r="A1" s="354" t="s">
        <v>53</v>
      </c>
      <c r="B1" s="355"/>
      <c r="C1" s="355"/>
      <c r="D1" s="355"/>
      <c r="E1" s="355"/>
      <c r="F1" s="355"/>
      <c r="G1" s="355"/>
      <c r="H1" s="356"/>
      <c r="I1" s="357"/>
      <c r="J1" s="357"/>
      <c r="K1" s="357"/>
    </row>
    <row r="2" spans="1:17" ht="48" customHeight="1" x14ac:dyDescent="0.35">
      <c r="A2" s="313" t="s">
        <v>89</v>
      </c>
      <c r="B2" s="36" t="s">
        <v>0</v>
      </c>
      <c r="C2" s="37" t="s">
        <v>2</v>
      </c>
      <c r="D2" s="36" t="s">
        <v>1</v>
      </c>
      <c r="E2" s="38" t="s">
        <v>3</v>
      </c>
      <c r="F2" s="36" t="s">
        <v>4</v>
      </c>
      <c r="G2" s="36" t="s">
        <v>83</v>
      </c>
      <c r="H2" s="42" t="s">
        <v>84</v>
      </c>
      <c r="I2" s="43" t="s">
        <v>39</v>
      </c>
      <c r="J2" s="36" t="s">
        <v>82</v>
      </c>
      <c r="K2" s="42" t="s">
        <v>10</v>
      </c>
      <c r="L2" s="180" t="s">
        <v>110</v>
      </c>
      <c r="M2" s="178" t="s">
        <v>257</v>
      </c>
      <c r="N2" s="178" t="s">
        <v>126</v>
      </c>
      <c r="O2" s="178" t="s">
        <v>127</v>
      </c>
    </row>
    <row r="3" spans="1:17" ht="185.25" customHeight="1" x14ac:dyDescent="0.35">
      <c r="A3" s="352"/>
      <c r="B3" s="108" t="s">
        <v>205</v>
      </c>
      <c r="C3" s="218" t="s">
        <v>204</v>
      </c>
      <c r="D3" s="40" t="s">
        <v>239</v>
      </c>
      <c r="E3" s="130" t="s">
        <v>245</v>
      </c>
      <c r="F3" s="40" t="s">
        <v>61</v>
      </c>
      <c r="G3" s="211"/>
      <c r="H3" s="39">
        <v>3.9</v>
      </c>
      <c r="I3" s="39">
        <v>0</v>
      </c>
      <c r="J3" s="41">
        <v>2023</v>
      </c>
      <c r="K3" s="109" t="s">
        <v>240</v>
      </c>
      <c r="L3" s="219">
        <v>3.9</v>
      </c>
      <c r="M3" s="220" t="s">
        <v>115</v>
      </c>
      <c r="N3" s="220">
        <f t="shared" ref="N3" si="0">H3-L3</f>
        <v>0</v>
      </c>
      <c r="O3" s="220" t="s">
        <v>128</v>
      </c>
      <c r="P3" s="132"/>
      <c r="Q3" s="131"/>
    </row>
    <row r="4" spans="1:17" ht="154.5" customHeight="1" x14ac:dyDescent="0.35">
      <c r="A4" s="352"/>
      <c r="B4" s="358" t="s">
        <v>221</v>
      </c>
      <c r="C4" s="360" t="s">
        <v>62</v>
      </c>
      <c r="D4" s="33" t="s">
        <v>258</v>
      </c>
      <c r="E4" s="33" t="s">
        <v>216</v>
      </c>
      <c r="F4" s="217" t="s">
        <v>61</v>
      </c>
      <c r="G4" s="82"/>
      <c r="H4" s="66">
        <v>0</v>
      </c>
      <c r="I4" s="92">
        <v>0</v>
      </c>
      <c r="J4" s="81">
        <v>2025</v>
      </c>
      <c r="K4" s="110" t="s">
        <v>43</v>
      </c>
      <c r="L4" s="233">
        <v>0</v>
      </c>
      <c r="M4" s="212" t="s">
        <v>123</v>
      </c>
      <c r="N4" s="212">
        <v>0</v>
      </c>
      <c r="O4" s="212"/>
      <c r="P4" s="132"/>
      <c r="Q4" s="131"/>
    </row>
    <row r="5" spans="1:17" ht="179.25" customHeight="1" thickBot="1" x14ac:dyDescent="0.4">
      <c r="A5" s="353"/>
      <c r="B5" s="359"/>
      <c r="C5" s="361"/>
      <c r="D5" s="100" t="s">
        <v>259</v>
      </c>
      <c r="E5" s="100" t="s">
        <v>207</v>
      </c>
      <c r="F5" s="100" t="s">
        <v>61</v>
      </c>
      <c r="G5" s="111"/>
      <c r="H5" s="112">
        <v>5</v>
      </c>
      <c r="I5" s="113">
        <v>0</v>
      </c>
      <c r="J5" s="114">
        <v>2025</v>
      </c>
      <c r="K5" s="115" t="s">
        <v>14</v>
      </c>
      <c r="L5" s="219">
        <v>5</v>
      </c>
      <c r="M5" s="220" t="s">
        <v>115</v>
      </c>
      <c r="N5" s="220">
        <f>H5-L5</f>
        <v>0</v>
      </c>
      <c r="O5" s="50" t="s">
        <v>206</v>
      </c>
      <c r="P5" s="132"/>
      <c r="Q5" s="131"/>
    </row>
    <row r="6" spans="1:17" ht="45.75" customHeight="1" thickBot="1" x14ac:dyDescent="0.4">
      <c r="A6" s="234" t="s">
        <v>55</v>
      </c>
      <c r="B6" s="349">
        <v>8.9</v>
      </c>
      <c r="C6" s="350"/>
      <c r="D6" s="350"/>
      <c r="E6" s="350"/>
      <c r="F6" s="350"/>
      <c r="G6" s="350"/>
      <c r="H6" s="350"/>
      <c r="I6" s="350"/>
      <c r="J6" s="350"/>
      <c r="K6" s="351"/>
      <c r="L6" s="233">
        <v>8.9</v>
      </c>
      <c r="M6" s="212"/>
      <c r="N6" s="212">
        <v>0</v>
      </c>
      <c r="O6" s="212"/>
    </row>
    <row r="7" spans="1:17" ht="29.25" customHeight="1" x14ac:dyDescent="0.35">
      <c r="I7" s="84"/>
    </row>
  </sheetData>
  <mergeCells count="5">
    <mergeCell ref="B6:K6"/>
    <mergeCell ref="A2:A5"/>
    <mergeCell ref="A1:K1"/>
    <mergeCell ref="B4:B5"/>
    <mergeCell ref="C4:C5"/>
  </mergeCells>
  <pageMargins left="0.7" right="0.7" top="0.78740157499999996" bottom="0.78740157499999996" header="0.3" footer="0.3"/>
  <pageSetup paperSize="8" scale="3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13"/>
  <sheetViews>
    <sheetView zoomScale="40" zoomScaleNormal="40" workbookViewId="0">
      <selection activeCell="G16" sqref="G16"/>
    </sheetView>
  </sheetViews>
  <sheetFormatPr defaultRowHeight="14.5" x14ac:dyDescent="0.35"/>
  <cols>
    <col min="1" max="1" width="53" customWidth="1"/>
    <col min="2" max="2" width="55.54296875" customWidth="1"/>
    <col min="3" max="3" width="46" customWidth="1"/>
    <col min="4" max="4" width="37.54296875" customWidth="1"/>
    <col min="5" max="5" width="42.7265625" customWidth="1"/>
    <col min="6" max="6" width="18.54296875" customWidth="1"/>
    <col min="7" max="7" width="47" customWidth="1"/>
    <col min="8" max="8" width="34.453125" customWidth="1"/>
    <col min="9" max="9" width="28.7265625" style="9" customWidth="1"/>
    <col min="10" max="10" width="28.7265625" customWidth="1"/>
    <col min="11" max="11" width="21.54296875" customWidth="1"/>
    <col min="12" max="12" width="28" customWidth="1"/>
    <col min="13" max="13" width="24" customWidth="1"/>
    <col min="14" max="14" width="26" customWidth="1"/>
    <col min="15" max="15" width="27.81640625" customWidth="1"/>
  </cols>
  <sheetData>
    <row r="1" spans="1:15" ht="47.25" customHeight="1" thickBot="1" x14ac:dyDescent="0.4">
      <c r="A1" s="366" t="s">
        <v>54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</row>
    <row r="2" spans="1:15" ht="48.75" customHeight="1" x14ac:dyDescent="0.35">
      <c r="A2" s="373" t="s">
        <v>209</v>
      </c>
      <c r="B2" s="116" t="s">
        <v>0</v>
      </c>
      <c r="C2" s="179" t="s">
        <v>2</v>
      </c>
      <c r="D2" s="116" t="s">
        <v>1</v>
      </c>
      <c r="E2" s="116" t="s">
        <v>3</v>
      </c>
      <c r="F2" s="116" t="s">
        <v>4</v>
      </c>
      <c r="G2" s="116" t="s">
        <v>83</v>
      </c>
      <c r="H2" s="179" t="s">
        <v>84</v>
      </c>
      <c r="I2" s="43" t="s">
        <v>39</v>
      </c>
      <c r="J2" s="116" t="s">
        <v>82</v>
      </c>
      <c r="K2" s="117" t="s">
        <v>10</v>
      </c>
      <c r="L2" s="180" t="s">
        <v>110</v>
      </c>
      <c r="M2" s="178" t="s">
        <v>257</v>
      </c>
      <c r="N2" s="178" t="s">
        <v>126</v>
      </c>
      <c r="O2" s="178" t="s">
        <v>127</v>
      </c>
    </row>
    <row r="3" spans="1:15" ht="36" customHeight="1" x14ac:dyDescent="0.35">
      <c r="A3" s="374"/>
      <c r="B3" s="364" t="s">
        <v>214</v>
      </c>
      <c r="C3" s="368" t="s">
        <v>37</v>
      </c>
      <c r="D3" s="364" t="s">
        <v>241</v>
      </c>
      <c r="E3" s="368" t="s">
        <v>229</v>
      </c>
      <c r="F3" s="368" t="s">
        <v>38</v>
      </c>
      <c r="G3" s="369"/>
      <c r="H3" s="370">
        <v>0</v>
      </c>
      <c r="I3" s="370">
        <v>0</v>
      </c>
      <c r="J3" s="372">
        <v>2024</v>
      </c>
      <c r="K3" s="390" t="s">
        <v>101</v>
      </c>
      <c r="L3" s="362">
        <f t="shared" ref="L3" si="0">H3-I3</f>
        <v>0</v>
      </c>
      <c r="M3" s="363" t="str">
        <f t="shared" ref="M3" si="1">IF(H3+I3=0,"Ano","Ne")</f>
        <v>Ano</v>
      </c>
      <c r="N3" s="382">
        <f>H3-L3</f>
        <v>0</v>
      </c>
      <c r="O3" s="342"/>
    </row>
    <row r="4" spans="1:15" ht="26.25" customHeight="1" x14ac:dyDescent="0.35">
      <c r="A4" s="374"/>
      <c r="B4" s="365"/>
      <c r="C4" s="368"/>
      <c r="D4" s="364"/>
      <c r="E4" s="368"/>
      <c r="F4" s="368"/>
      <c r="G4" s="369"/>
      <c r="H4" s="371"/>
      <c r="I4" s="370"/>
      <c r="J4" s="372"/>
      <c r="K4" s="390"/>
      <c r="L4" s="362"/>
      <c r="M4" s="363"/>
      <c r="N4" s="383"/>
      <c r="O4" s="291"/>
    </row>
    <row r="5" spans="1:15" ht="48" customHeight="1" x14ac:dyDescent="0.35">
      <c r="A5" s="374"/>
      <c r="B5" s="365"/>
      <c r="C5" s="368"/>
      <c r="D5" s="364"/>
      <c r="E5" s="368"/>
      <c r="F5" s="368"/>
      <c r="G5" s="369"/>
      <c r="H5" s="371"/>
      <c r="I5" s="370"/>
      <c r="J5" s="372"/>
      <c r="K5" s="390"/>
      <c r="L5" s="362"/>
      <c r="M5" s="363"/>
      <c r="N5" s="384"/>
      <c r="O5" s="292"/>
    </row>
    <row r="6" spans="1:15" ht="117" customHeight="1" x14ac:dyDescent="0.35">
      <c r="A6" s="374"/>
      <c r="B6" s="394" t="s">
        <v>253</v>
      </c>
      <c r="C6" s="391" t="s">
        <v>210</v>
      </c>
      <c r="D6" s="221" t="s">
        <v>254</v>
      </c>
      <c r="E6" s="222" t="s">
        <v>211</v>
      </c>
      <c r="F6" s="221" t="s">
        <v>212</v>
      </c>
      <c r="G6" s="221"/>
      <c r="H6" s="135">
        <v>176</v>
      </c>
      <c r="I6" s="92">
        <v>0</v>
      </c>
      <c r="J6" s="136">
        <v>2023</v>
      </c>
      <c r="K6" s="182" t="s">
        <v>242</v>
      </c>
      <c r="L6" s="219">
        <f t="shared" ref="L6:L7" si="2">H6-I6</f>
        <v>176</v>
      </c>
      <c r="M6" s="220" t="s">
        <v>115</v>
      </c>
      <c r="N6" s="134">
        <v>0</v>
      </c>
      <c r="O6" s="140"/>
    </row>
    <row r="7" spans="1:15" s="9" customFormat="1" ht="66" customHeight="1" x14ac:dyDescent="0.35">
      <c r="A7" s="374"/>
      <c r="B7" s="395"/>
      <c r="C7" s="392"/>
      <c r="D7" s="376" t="s">
        <v>255</v>
      </c>
      <c r="E7" s="397" t="s">
        <v>213</v>
      </c>
      <c r="F7" s="397" t="s">
        <v>129</v>
      </c>
      <c r="G7" s="397"/>
      <c r="H7" s="399">
        <v>100</v>
      </c>
      <c r="I7" s="401">
        <v>0</v>
      </c>
      <c r="J7" s="403">
        <v>2025</v>
      </c>
      <c r="K7" s="405" t="s">
        <v>243</v>
      </c>
      <c r="L7" s="378">
        <f t="shared" si="2"/>
        <v>100</v>
      </c>
      <c r="M7" s="380" t="s">
        <v>115</v>
      </c>
      <c r="N7" s="382">
        <v>0</v>
      </c>
      <c r="O7" s="385"/>
    </row>
    <row r="8" spans="1:15" ht="73.5" customHeight="1" thickBot="1" x14ac:dyDescent="0.4">
      <c r="A8" s="375"/>
      <c r="B8" s="396"/>
      <c r="C8" s="393"/>
      <c r="D8" s="377"/>
      <c r="E8" s="398"/>
      <c r="F8" s="398"/>
      <c r="G8" s="398"/>
      <c r="H8" s="400"/>
      <c r="I8" s="402"/>
      <c r="J8" s="404"/>
      <c r="K8" s="406"/>
      <c r="L8" s="379"/>
      <c r="M8" s="381"/>
      <c r="N8" s="384"/>
      <c r="O8" s="386"/>
    </row>
    <row r="9" spans="1:15" ht="33.75" customHeight="1" thickBot="1" x14ac:dyDescent="0.4">
      <c r="A9" s="240" t="s">
        <v>55</v>
      </c>
      <c r="B9" s="387">
        <v>276</v>
      </c>
      <c r="C9" s="388"/>
      <c r="D9" s="388"/>
      <c r="E9" s="388"/>
      <c r="F9" s="388"/>
      <c r="G9" s="388"/>
      <c r="H9" s="388"/>
      <c r="I9" s="388"/>
      <c r="J9" s="388"/>
      <c r="K9" s="389"/>
      <c r="L9" s="181">
        <f>SUM(L6:L7)</f>
        <v>276</v>
      </c>
      <c r="M9" s="143"/>
      <c r="N9" s="142">
        <f>SUM(N6:N8)</f>
        <v>0</v>
      </c>
      <c r="O9" s="140"/>
    </row>
    <row r="10" spans="1:15" ht="92" x14ac:dyDescent="0.6">
      <c r="A10" s="9"/>
      <c r="B10" s="9"/>
      <c r="C10" s="9"/>
      <c r="D10" s="9"/>
      <c r="E10" s="9"/>
      <c r="F10" s="10"/>
      <c r="G10" s="11"/>
      <c r="H10" s="168"/>
      <c r="I10" s="168"/>
      <c r="J10" s="9"/>
      <c r="K10" s="9"/>
      <c r="L10" s="122"/>
      <c r="M10" s="137"/>
      <c r="N10" s="138"/>
      <c r="O10" s="15"/>
    </row>
    <row r="11" spans="1:15" ht="54.75" customHeight="1" x14ac:dyDescent="0.35">
      <c r="A11" s="10"/>
      <c r="B11" s="9"/>
      <c r="C11" s="9"/>
      <c r="D11" s="9"/>
      <c r="E11" s="9"/>
      <c r="F11" s="10"/>
      <c r="G11" s="10"/>
      <c r="H11" s="9"/>
      <c r="J11" s="9"/>
      <c r="K11" s="9"/>
    </row>
    <row r="12" spans="1:15" ht="26" x14ac:dyDescent="0.35">
      <c r="A12" s="5"/>
      <c r="B12" s="9"/>
      <c r="C12" s="9"/>
      <c r="D12" s="9"/>
      <c r="E12" s="9"/>
      <c r="F12" s="10"/>
      <c r="G12" s="10"/>
      <c r="H12" s="9"/>
      <c r="J12" s="9"/>
      <c r="K12" s="9"/>
    </row>
    <row r="13" spans="1:15" x14ac:dyDescent="0.35">
      <c r="A13" s="10"/>
    </row>
  </sheetData>
  <mergeCells count="31">
    <mergeCell ref="N3:N5"/>
    <mergeCell ref="O3:O5"/>
    <mergeCell ref="N7:N8"/>
    <mergeCell ref="O7:O8"/>
    <mergeCell ref="B9:K9"/>
    <mergeCell ref="K3:K5"/>
    <mergeCell ref="I3:I5"/>
    <mergeCell ref="C6:C8"/>
    <mergeCell ref="B6:B8"/>
    <mergeCell ref="E7:E8"/>
    <mergeCell ref="F7:F8"/>
    <mergeCell ref="G7:G8"/>
    <mergeCell ref="H7:H8"/>
    <mergeCell ref="I7:I8"/>
    <mergeCell ref="J7:J8"/>
    <mergeCell ref="K7:K8"/>
    <mergeCell ref="L3:L5"/>
    <mergeCell ref="M3:M5"/>
    <mergeCell ref="B3:B5"/>
    <mergeCell ref="A1:K1"/>
    <mergeCell ref="D3:D5"/>
    <mergeCell ref="E3:E5"/>
    <mergeCell ref="F3:F5"/>
    <mergeCell ref="G3:G5"/>
    <mergeCell ref="H3:H5"/>
    <mergeCell ref="J3:J5"/>
    <mergeCell ref="C3:C5"/>
    <mergeCell ref="A2:A8"/>
    <mergeCell ref="D7:D8"/>
    <mergeCell ref="L7:L8"/>
    <mergeCell ref="M7:M8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8"/>
  <sheetViews>
    <sheetView topLeftCell="A7" workbookViewId="0">
      <selection activeCell="J8" sqref="J8"/>
    </sheetView>
  </sheetViews>
  <sheetFormatPr defaultRowHeight="14.5" x14ac:dyDescent="0.35"/>
  <cols>
    <col min="1" max="1" width="7" style="44" customWidth="1"/>
    <col min="2" max="2" width="30" customWidth="1"/>
    <col min="3" max="6" width="19.26953125" customWidth="1"/>
  </cols>
  <sheetData>
    <row r="1" spans="1:6" ht="28.5" customHeight="1" x14ac:dyDescent="0.6">
      <c r="B1" s="189" t="s">
        <v>250</v>
      </c>
    </row>
    <row r="3" spans="1:6" s="14" customFormat="1" ht="29" x14ac:dyDescent="0.35">
      <c r="A3" s="173" t="s">
        <v>112</v>
      </c>
      <c r="B3" s="173" t="s">
        <v>111</v>
      </c>
      <c r="C3" s="174" t="s">
        <v>114</v>
      </c>
      <c r="D3" s="174" t="s">
        <v>246</v>
      </c>
      <c r="E3" s="174" t="s">
        <v>247</v>
      </c>
      <c r="F3" s="174" t="s">
        <v>131</v>
      </c>
    </row>
    <row r="4" spans="1:6" ht="21.75" customHeight="1" x14ac:dyDescent="0.35">
      <c r="A4" s="183">
        <v>1</v>
      </c>
      <c r="B4" s="184" t="s">
        <v>113</v>
      </c>
      <c r="C4" s="185">
        <v>75</v>
      </c>
      <c r="D4" s="185">
        <v>15</v>
      </c>
      <c r="E4" s="185">
        <v>60</v>
      </c>
      <c r="F4" s="185">
        <v>259.10000000000002</v>
      </c>
    </row>
    <row r="5" spans="1:6" ht="21.75" customHeight="1" x14ac:dyDescent="0.35">
      <c r="A5" s="183">
        <v>2</v>
      </c>
      <c r="B5" s="184" t="s">
        <v>130</v>
      </c>
      <c r="C5" s="84">
        <v>220.95</v>
      </c>
      <c r="D5" s="236">
        <f>'Strategická oblast č. 2'!H12</f>
        <v>0</v>
      </c>
      <c r="E5" s="237">
        <v>220.95</v>
      </c>
      <c r="F5" s="185">
        <v>695.3</v>
      </c>
    </row>
    <row r="6" spans="1:6" ht="21.75" customHeight="1" x14ac:dyDescent="0.35">
      <c r="A6" s="183">
        <v>3</v>
      </c>
      <c r="B6" s="184" t="s">
        <v>116</v>
      </c>
      <c r="C6" s="185">
        <v>0.4</v>
      </c>
      <c r="D6" s="185">
        <v>0.4</v>
      </c>
      <c r="E6" s="185">
        <v>0</v>
      </c>
      <c r="F6" s="185">
        <v>77.599999999999994</v>
      </c>
    </row>
    <row r="7" spans="1:6" ht="21.75" customHeight="1" x14ac:dyDescent="0.35">
      <c r="A7" s="183">
        <v>4</v>
      </c>
      <c r="B7" s="184" t="s">
        <v>117</v>
      </c>
      <c r="C7" s="185">
        <v>0.1</v>
      </c>
      <c r="D7" s="185">
        <v>0.1</v>
      </c>
      <c r="E7" s="185">
        <v>0</v>
      </c>
      <c r="F7" s="185">
        <v>24.8</v>
      </c>
    </row>
    <row r="8" spans="1:6" ht="21.75" customHeight="1" x14ac:dyDescent="0.35">
      <c r="A8" s="183">
        <v>5</v>
      </c>
      <c r="B8" s="184" t="s">
        <v>118</v>
      </c>
      <c r="C8" s="185">
        <v>0</v>
      </c>
      <c r="D8" s="185">
        <v>0</v>
      </c>
      <c r="E8" s="185">
        <v>0</v>
      </c>
      <c r="F8" s="185">
        <v>111</v>
      </c>
    </row>
    <row r="9" spans="1:6" ht="21.75" customHeight="1" x14ac:dyDescent="0.35">
      <c r="A9" s="183">
        <v>6</v>
      </c>
      <c r="B9" s="184" t="s">
        <v>119</v>
      </c>
      <c r="C9" s="185">
        <v>92</v>
      </c>
      <c r="D9" s="185">
        <v>92</v>
      </c>
      <c r="E9" s="185">
        <v>0</v>
      </c>
      <c r="F9" s="185">
        <v>126</v>
      </c>
    </row>
    <row r="10" spans="1:6" ht="21.75" customHeight="1" x14ac:dyDescent="0.35">
      <c r="A10" s="183">
        <v>7</v>
      </c>
      <c r="B10" s="184" t="s">
        <v>120</v>
      </c>
      <c r="C10" s="185">
        <v>8.9</v>
      </c>
      <c r="D10" s="185">
        <v>3.9</v>
      </c>
      <c r="E10" s="185">
        <v>5</v>
      </c>
      <c r="F10" s="185">
        <v>88.9</v>
      </c>
    </row>
    <row r="11" spans="1:6" ht="21.75" customHeight="1" x14ac:dyDescent="0.35">
      <c r="A11" s="183">
        <v>8</v>
      </c>
      <c r="B11" s="184" t="s">
        <v>121</v>
      </c>
      <c r="C11" s="185">
        <v>276</v>
      </c>
      <c r="D11" s="185">
        <v>176</v>
      </c>
      <c r="E11" s="185">
        <v>100</v>
      </c>
      <c r="F11" s="185">
        <v>1056</v>
      </c>
    </row>
    <row r="12" spans="1:6" ht="21.75" customHeight="1" x14ac:dyDescent="0.35">
      <c r="A12" s="186"/>
      <c r="B12" s="187" t="s">
        <v>122</v>
      </c>
      <c r="C12" s="238">
        <f>SUM(C4:C11)</f>
        <v>673.34999999999991</v>
      </c>
      <c r="D12" s="188">
        <f>SUM(D4:D11)</f>
        <v>287.39999999999998</v>
      </c>
      <c r="E12" s="186">
        <f>SUM(E4:E11)</f>
        <v>385.95</v>
      </c>
      <c r="F12" s="188">
        <f>SUM(F4:F11)</f>
        <v>2438.6999999999998</v>
      </c>
    </row>
    <row r="13" spans="1:6" x14ac:dyDescent="0.35">
      <c r="C13" s="44"/>
      <c r="D13" s="44"/>
      <c r="E13" s="44"/>
    </row>
    <row r="14" spans="1:6" x14ac:dyDescent="0.35">
      <c r="C14" s="44"/>
      <c r="D14" s="45"/>
      <c r="E14" s="44"/>
    </row>
    <row r="15" spans="1:6" x14ac:dyDescent="0.35">
      <c r="C15" s="44"/>
      <c r="D15" s="44"/>
      <c r="E15" s="44"/>
    </row>
    <row r="16" spans="1:6" x14ac:dyDescent="0.35">
      <c r="C16" s="44"/>
      <c r="D16" s="44"/>
      <c r="E16" s="44"/>
    </row>
    <row r="17" spans="3:5" x14ac:dyDescent="0.35">
      <c r="C17" s="44"/>
      <c r="D17" s="44"/>
      <c r="E17" s="44"/>
    </row>
    <row r="18" spans="3:5" x14ac:dyDescent="0.35">
      <c r="C18" s="44"/>
      <c r="D18" s="44"/>
      <c r="E18" s="44"/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Strategická oblast č. 1</vt:lpstr>
      <vt:lpstr>Strategická oblast č. 2</vt:lpstr>
      <vt:lpstr>Strategická oblast č. 3</vt:lpstr>
      <vt:lpstr>Strategická oblast č. 4</vt:lpstr>
      <vt:lpstr>Strategická oblast č. 5</vt:lpstr>
      <vt:lpstr>Strategická oblast č. 6</vt:lpstr>
      <vt:lpstr>Strategická oblast č. 7</vt:lpstr>
      <vt:lpstr>Strategická oblast č. 8</vt:lpstr>
      <vt:lpstr>Sumář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Lichtenberková Sabina, Mgr. Bc.</dc:creator>
  <cp:lastModifiedBy>Cigánková Markéta, Mgr.</cp:lastModifiedBy>
  <cp:lastPrinted>2023-03-14T08:42:22Z</cp:lastPrinted>
  <dcterms:created xsi:type="dcterms:W3CDTF">2021-11-29T13:09:52Z</dcterms:created>
  <dcterms:modified xsi:type="dcterms:W3CDTF">2023-04-27T10:46:42Z</dcterms:modified>
</cp:coreProperties>
</file>